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demo\Desktop\2. UPLOAD WEBSITE DVS\1. EXCEL LOCK\"/>
    </mc:Choice>
  </mc:AlternateContent>
  <xr:revisionPtr revIDLastSave="0" documentId="8_{F76EE00B-2BF6-4ECB-A0B5-C483EC15B447}" xr6:coauthVersionLast="47" xr6:coauthVersionMax="47" xr10:uidLastSave="{00000000-0000-0000-0000-000000000000}"/>
  <bookViews>
    <workbookView xWindow="-120" yWindow="-120" windowWidth="29040" windowHeight="15720" tabRatio="720" firstSheet="19" activeTab="24"/>
  </bookViews>
  <sheets>
    <sheet name="1.1 - 1.3_ DONE" sheetId="1" state="hidden" r:id="rId1"/>
    <sheet name="1.4 - 1.5_DONE" sheetId="23" state="hidden" r:id="rId2"/>
    <sheet name="1.6 -1.7_DONE" sheetId="24" state="hidden" r:id="rId3"/>
    <sheet name="1.8_DONE" sheetId="25" state="hidden" r:id="rId4"/>
    <sheet name="1.11_DONE" sheetId="4" state="hidden" r:id="rId5"/>
    <sheet name="1.12_DONE (2)" sheetId="26" state="hidden" r:id="rId6"/>
    <sheet name="1.1 - 1.2 BIL LEM &amp; KER_DONE " sheetId="35" r:id="rId7"/>
    <sheet name="1.1 - 1.2_DONE" sheetId="10" state="hidden" r:id="rId8"/>
    <sheet name="1.3 - 1.4 BIL KBG &amp; BER_DONE" sheetId="41" r:id="rId9"/>
    <sheet name="1.5 - 1.6 BIL AYM &amp; ITK_DONE" sheetId="42" r:id="rId10"/>
    <sheet name="1.7 BIL BABI_DONE" sheetId="56" r:id="rId11"/>
    <sheet name="1.21 MALAY_NILDG_DONE" sheetId="8" state="hidden" r:id="rId12"/>
    <sheet name="1.8 SUA_BEEF_DONE" sheetId="58" r:id="rId13"/>
    <sheet name="1.9 SUA_MUTTON_DONE" sheetId="59" r:id="rId14"/>
    <sheet name="1.10 SUA_PORK_DONE" sheetId="60" r:id="rId15"/>
    <sheet name="1.11 SUA_CHICKEN MEAT_DONE" sheetId="61" r:id="rId16"/>
    <sheet name="1.12 SUA_DUCK MEAT_DONE" sheetId="62" r:id="rId17"/>
    <sheet name="1.13 SUA_EGG_DONE" sheetId="63" r:id="rId18"/>
    <sheet name="1.14 SUA_FRESH MILK_DONE" sheetId="64" r:id="rId19"/>
    <sheet name="1.15 - 1.16_DONE" sheetId="22" r:id="rId20"/>
    <sheet name="1.17 - 1.18 BIL ANGSA&amp;PUYUH" sheetId="50" r:id="rId21"/>
    <sheet name="1.19 - 1.20 BIL SEL&amp;BEL " sheetId="51" r:id="rId22"/>
    <sheet name="1.21 - 1.22 BIL UNTA&amp;MUTR" sheetId="52" r:id="rId23"/>
    <sheet name="1.23 - 1.24 BIL KUD&amp;RUS" sheetId="53" r:id="rId24"/>
    <sheet name="1.25 BIL ARNAB" sheetId="57" r:id="rId25"/>
    <sheet name="1.26 PPIT_DONE" sheetId="55" r:id="rId26"/>
  </sheets>
  <externalReferences>
    <externalReference r:id="rId27"/>
    <externalReference r:id="rId28"/>
    <externalReference r:id="rId29"/>
    <externalReference r:id="rId30"/>
    <externalReference r:id="rId31"/>
  </externalReferences>
  <definedNames>
    <definedName name="_1__123Graph_ACHART_1" hidden="1">[2]BORONG!$D$57:$M$57</definedName>
    <definedName name="_2__123Graph_ACHART_10" hidden="1">[1]SMALAY_BAN1!$G$10:$G$21</definedName>
    <definedName name="_3__123Graph_AChart_10F" localSheetId="14" hidden="1">#N/A</definedName>
    <definedName name="_4__123Graph_AChart_10F" localSheetId="15" hidden="1">#N/A</definedName>
    <definedName name="_5__123Graph_AChart_10F" localSheetId="16" hidden="1">#N/A</definedName>
    <definedName name="_6__123Graph_AChart_10F" localSheetId="17" hidden="1">#N/A</definedName>
    <definedName name="_7__123Graph_AChart_10F" localSheetId="18" hidden="1">#N/A</definedName>
    <definedName name="_8__123Graph_AChart_10F" localSheetId="20" hidden="1">#REF!</definedName>
    <definedName name="_9__123Graph_AChart_10F" localSheetId="21" hidden="1">#REF!</definedName>
    <definedName name="_10__123Graph_AChart_10F" localSheetId="22" hidden="1">#REF!</definedName>
    <definedName name="_11__123Graph_AChart_10F" localSheetId="23" hidden="1">#REF!</definedName>
    <definedName name="_12__123Graph_AChart_10F" localSheetId="24" hidden="1">#REF!</definedName>
    <definedName name="_13__123Graph_AChart_10F" localSheetId="25" hidden="1">#REF!</definedName>
    <definedName name="_14__123Graph_AChart_10F" localSheetId="12" hidden="1">#N/A</definedName>
    <definedName name="_15__123Graph_AChart_10F" localSheetId="13" hidden="1">#N/A</definedName>
    <definedName name="_16__123Graph_AChart_10F" hidden="1">#REF!</definedName>
    <definedName name="_17__123Graph_ACHART_11" hidden="1">[1]SMALAY_BAN4!$S$11:$S$22</definedName>
    <definedName name="_18__123Graph_AChart_11F" localSheetId="14" hidden="1">#N/A</definedName>
    <definedName name="_19__123Graph_AChart_11F" localSheetId="15" hidden="1">#N/A</definedName>
    <definedName name="_20__123Graph_AChart_11F" localSheetId="16" hidden="1">#N/A</definedName>
    <definedName name="_21__123Graph_AChart_11F" localSheetId="17" hidden="1">#N/A</definedName>
    <definedName name="_22__123Graph_AChart_11F" localSheetId="18" hidden="1">#N/A</definedName>
    <definedName name="_23__123Graph_AChart_11F" localSheetId="20" hidden="1">#REF!</definedName>
    <definedName name="_24__123Graph_AChart_11F" localSheetId="21" hidden="1">#REF!</definedName>
    <definedName name="_25__123Graph_AChart_11F" localSheetId="22" hidden="1">#REF!</definedName>
    <definedName name="_26__123Graph_AChart_11F" localSheetId="23" hidden="1">#REF!</definedName>
    <definedName name="_27__123Graph_AChart_11F" localSheetId="24" hidden="1">#REF!</definedName>
    <definedName name="_28__123Graph_AChart_11F" localSheetId="25" hidden="1">#REF!</definedName>
    <definedName name="_29__123Graph_AChart_11F" localSheetId="12" hidden="1">#N/A</definedName>
    <definedName name="_30__123Graph_AChart_11F" localSheetId="13" hidden="1">#N/A</definedName>
    <definedName name="_31__123Graph_AChart_11F" hidden="1">#REF!</definedName>
    <definedName name="_32__123Graph_ACHART_12" hidden="1">[1]SMALAY_BAN5!$S$11:$S$22</definedName>
    <definedName name="_33__123Graph_AChart_12F" localSheetId="14" hidden="1">#N/A</definedName>
    <definedName name="_34__123Graph_AChart_12F" localSheetId="15" hidden="1">#N/A</definedName>
    <definedName name="_35__123Graph_AChart_12F" localSheetId="16" hidden="1">#N/A</definedName>
    <definedName name="_36__123Graph_AChart_12F" localSheetId="17" hidden="1">#N/A</definedName>
    <definedName name="_37__123Graph_AChart_12F" localSheetId="18" hidden="1">#N/A</definedName>
    <definedName name="_38__123Graph_AChart_12F" localSheetId="20" hidden="1">#REF!</definedName>
    <definedName name="_39__123Graph_AChart_12F" localSheetId="21" hidden="1">#REF!</definedName>
    <definedName name="_40__123Graph_AChart_12F" localSheetId="22" hidden="1">#REF!</definedName>
    <definedName name="_41__123Graph_AChart_12F" localSheetId="23" hidden="1">#REF!</definedName>
    <definedName name="_42__123Graph_AChart_12F" localSheetId="24" hidden="1">#REF!</definedName>
    <definedName name="_43__123Graph_AChart_12F" localSheetId="25" hidden="1">#REF!</definedName>
    <definedName name="_44__123Graph_AChart_12F" localSheetId="12" hidden="1">#N/A</definedName>
    <definedName name="_45__123Graph_AChart_12F" localSheetId="13" hidden="1">#N/A</definedName>
    <definedName name="_46__123Graph_AChart_12F" hidden="1">#REF!</definedName>
    <definedName name="_47__123Graph_ACHART_13" hidden="1">[1]SMALAY_BAN6!$S$11:$S$22</definedName>
    <definedName name="_48__123Graph_AChart_13G" localSheetId="14" hidden="1">#N/A</definedName>
    <definedName name="_49__123Graph_AChart_13G" localSheetId="15" hidden="1">#N/A</definedName>
    <definedName name="_50__123Graph_AChart_13G" localSheetId="16" hidden="1">#N/A</definedName>
    <definedName name="_51__123Graph_AChart_13G" localSheetId="17" hidden="1">#N/A</definedName>
    <definedName name="_52__123Graph_AChart_13G" localSheetId="18" hidden="1">#N/A</definedName>
    <definedName name="_53__123Graph_AChart_13G" localSheetId="12" hidden="1">#N/A</definedName>
    <definedName name="_54__123Graph_AChart_13G" localSheetId="13" hidden="1">#N/A</definedName>
    <definedName name="_55__123Graph_AChart_13G" hidden="1">#REF!</definedName>
    <definedName name="_56__123Graph_ACHART_14" hidden="1">[2]RUNCIT!$D$55:$M$55</definedName>
    <definedName name="_57__123Graph_AChart_14G" localSheetId="14" hidden="1">#N/A</definedName>
    <definedName name="_58__123Graph_AChart_14G" localSheetId="15" hidden="1">#N/A</definedName>
    <definedName name="_59__123Graph_AChart_14G" localSheetId="16" hidden="1">#N/A</definedName>
    <definedName name="_60__123Graph_AChart_14G" localSheetId="17" hidden="1">#N/A</definedName>
    <definedName name="_61__123Graph_AChart_14G" localSheetId="18" hidden="1">#N/A</definedName>
    <definedName name="_62__123Graph_AChart_14G" localSheetId="12" hidden="1">#N/A</definedName>
    <definedName name="_63__123Graph_AChart_14G" localSheetId="13" hidden="1">#N/A</definedName>
    <definedName name="_64__123Graph_AChart_14G" hidden="1">#REF!</definedName>
    <definedName name="_65__123Graph_ACHART_15" hidden="1">[2]RUNCIT!$D$58:$M$58</definedName>
    <definedName name="_66__123Graph_AChart_15G" localSheetId="14" hidden="1">#N/A</definedName>
    <definedName name="_67__123Graph_AChart_15G" localSheetId="15" hidden="1">#N/A</definedName>
    <definedName name="_68__123Graph_AChart_15G" localSheetId="16" hidden="1">#N/A</definedName>
    <definedName name="_69__123Graph_AChart_15G" localSheetId="17" hidden="1">#N/A</definedName>
    <definedName name="_70__123Graph_AChart_15G" localSheetId="18" hidden="1">#N/A</definedName>
    <definedName name="_71__123Graph_AChart_15G" localSheetId="12" hidden="1">#N/A</definedName>
    <definedName name="_72__123Graph_AChart_15G" localSheetId="13" hidden="1">#N/A</definedName>
    <definedName name="_73__123Graph_AChart_15G" hidden="1">#REF!</definedName>
    <definedName name="_74__123Graph_ACHART_16" hidden="1">[2]RUNCIT!$D$70:$M$70</definedName>
    <definedName name="_75__123Graph_AChart_16G" localSheetId="14" hidden="1">#N/A</definedName>
    <definedName name="_76__123Graph_AChart_16G" localSheetId="15" hidden="1">#N/A</definedName>
    <definedName name="_77__123Graph_AChart_16G" localSheetId="16" hidden="1">#N/A</definedName>
    <definedName name="_78__123Graph_AChart_16G" localSheetId="17" hidden="1">#N/A</definedName>
    <definedName name="_79__123Graph_AChart_16G" localSheetId="18" hidden="1">#N/A</definedName>
    <definedName name="_80__123Graph_AChart_16G" localSheetId="12" hidden="1">#N/A</definedName>
    <definedName name="_81__123Graph_AChart_16G" localSheetId="13" hidden="1">#N/A</definedName>
    <definedName name="_82__123Graph_AChart_16G" hidden="1">#REF!</definedName>
    <definedName name="_83__123Graph_ACHART_17" hidden="1">[2]RUNCIT!$D$76:$M$76</definedName>
    <definedName name="_84__123Graph_AChart_17G" localSheetId="14" hidden="1">#N/A</definedName>
    <definedName name="_85__123Graph_AChart_17G" localSheetId="15" hidden="1">#N/A</definedName>
    <definedName name="_86__123Graph_AChart_17G" localSheetId="16" hidden="1">#N/A</definedName>
    <definedName name="_87__123Graph_AChart_17G" localSheetId="17" hidden="1">#N/A</definedName>
    <definedName name="_88__123Graph_AChart_17G" localSheetId="18" hidden="1">#N/A</definedName>
    <definedName name="_89__123Graph_AChart_17G" localSheetId="12" hidden="1">#N/A</definedName>
    <definedName name="_90__123Graph_AChart_17G" localSheetId="13" hidden="1">#N/A</definedName>
    <definedName name="_91__123Graph_AChart_17G" hidden="1">#REF!</definedName>
    <definedName name="_92__123Graph_ACHART_18" hidden="1">[2]RUNCIT!$D$80:$M$80</definedName>
    <definedName name="_93__123Graph_AChart_18G" localSheetId="14" hidden="1">#N/A</definedName>
    <definedName name="_94__123Graph_AChart_18G" localSheetId="15" hidden="1">#N/A</definedName>
    <definedName name="_95__123Graph_AChart_18G" localSheetId="16" hidden="1">#N/A</definedName>
    <definedName name="_96__123Graph_AChart_18G" localSheetId="17" hidden="1">#N/A</definedName>
    <definedName name="_97__123Graph_AChart_18G" localSheetId="18" hidden="1">#N/A</definedName>
    <definedName name="_98__123Graph_AChart_18G" localSheetId="12" hidden="1">#N/A</definedName>
    <definedName name="_99__123Graph_AChart_18G" localSheetId="13" hidden="1">#N/A</definedName>
    <definedName name="_100__123Graph_AChart_18G" hidden="1">#REF!</definedName>
    <definedName name="_101__123Graph_AChart_19H" localSheetId="14" hidden="1">#N/A</definedName>
    <definedName name="_102__123Graph_AChart_19H" localSheetId="15" hidden="1">#N/A</definedName>
    <definedName name="_103__123Graph_AChart_19H" localSheetId="16" hidden="1">#N/A</definedName>
    <definedName name="_104__123Graph_AChart_19H" localSheetId="17" hidden="1">#N/A</definedName>
    <definedName name="_105__123Graph_AChart_19H" localSheetId="18" hidden="1">#N/A</definedName>
    <definedName name="_106__123Graph_AChart_19H" localSheetId="19" hidden="1">'1.15 - 1.16_DONE'!#REF!</definedName>
    <definedName name="_107__123Graph_AChart_19H" localSheetId="20" hidden="1">'[3]1.21 MALAY_NILDG_DONE'!#REF!</definedName>
    <definedName name="_108__123Graph_AChart_19H" localSheetId="21" hidden="1">'[3]1.21 MALAY_NILDG_DONE'!#REF!</definedName>
    <definedName name="_109__123Graph_AChart_19H" localSheetId="22" hidden="1">'[3]1.21 MALAY_NILDG_DONE'!#REF!</definedName>
    <definedName name="_110__123Graph_AChart_19H" localSheetId="23" hidden="1">'[3]1.21 MALAY_NILDG_DONE'!#REF!</definedName>
    <definedName name="_111__123Graph_AChart_19H" localSheetId="24" hidden="1">'[3]1.21 MALAY_NILDG_DONE'!#REF!</definedName>
    <definedName name="_112__123Graph_AChart_19H" localSheetId="25" hidden="1">#REF!</definedName>
    <definedName name="_113__123Graph_AChart_19H" localSheetId="12" hidden="1">#N/A</definedName>
    <definedName name="_114__123Graph_AChart_19H" localSheetId="13" hidden="1">#N/A</definedName>
    <definedName name="_115__123Graph_AChart_19H" hidden="1">'1.21 MALAY_NILDG_DONE'!#REF!</definedName>
    <definedName name="_116__123Graph_AChart_1E" localSheetId="14" hidden="1">#N/A</definedName>
    <definedName name="_117__123Graph_AChart_1E" localSheetId="15" hidden="1">#N/A</definedName>
    <definedName name="_118__123Graph_AChart_1E" localSheetId="16" hidden="1">#N/A</definedName>
    <definedName name="_119__123Graph_AChart_1E" localSheetId="17" hidden="1">#N/A</definedName>
    <definedName name="_120__123Graph_AChart_1E" localSheetId="18" hidden="1">#N/A</definedName>
    <definedName name="_121__123Graph_AChart_1E" localSheetId="12" hidden="1">#N/A</definedName>
    <definedName name="_122__123Graph_AChart_1E" localSheetId="13" hidden="1">#N/A</definedName>
    <definedName name="_123__123Graph_AChart_1E" hidden="1">#REF!</definedName>
    <definedName name="_124__123Graph_ACHART_2" hidden="1">[2]BORONG!$D$78:$M$78</definedName>
    <definedName name="_125__123Graph_AChart_20H" localSheetId="14" hidden="1">#N/A</definedName>
    <definedName name="_126__123Graph_AChart_20H" localSheetId="15" hidden="1">#N/A</definedName>
    <definedName name="_127__123Graph_AChart_20H" localSheetId="16" hidden="1">#N/A</definedName>
    <definedName name="_128__123Graph_AChart_20H" localSheetId="17" hidden="1">#N/A</definedName>
    <definedName name="_129__123Graph_AChart_20H" localSheetId="18" hidden="1">#N/A</definedName>
    <definedName name="_130__123Graph_AChart_20H" localSheetId="19" hidden="1">'1.15 - 1.16_DONE'!#REF!</definedName>
    <definedName name="_131__123Graph_AChart_20H" localSheetId="20" hidden="1">'[3]1.21 MALAY_NILDG_DONE'!#REF!</definedName>
    <definedName name="_132__123Graph_AChart_20H" localSheetId="21" hidden="1">'[3]1.21 MALAY_NILDG_DONE'!#REF!</definedName>
    <definedName name="_133__123Graph_AChart_20H" localSheetId="22" hidden="1">'[3]1.21 MALAY_NILDG_DONE'!#REF!</definedName>
    <definedName name="_134__123Graph_AChart_20H" localSheetId="23" hidden="1">'[3]1.21 MALAY_NILDG_DONE'!#REF!</definedName>
    <definedName name="_135__123Graph_AChart_20H" localSheetId="24" hidden="1">'[3]1.21 MALAY_NILDG_DONE'!#REF!</definedName>
    <definedName name="_136__123Graph_AChart_20H" localSheetId="25" hidden="1">#REF!</definedName>
    <definedName name="_137__123Graph_AChart_20H" localSheetId="12" hidden="1">#N/A</definedName>
    <definedName name="_138__123Graph_AChart_20H" localSheetId="13" hidden="1">#N/A</definedName>
    <definedName name="_139__123Graph_AChart_20H" hidden="1">'1.21 MALAY_NILDG_DONE'!#REF!</definedName>
    <definedName name="_140__123Graph_ACHART_21" hidden="1">[1]SMALAY_BAN9!$E$7:$E$18</definedName>
    <definedName name="_141__123Graph_AChart_21H" localSheetId="14" hidden="1">#N/A</definedName>
    <definedName name="_142__123Graph_AChart_21H" localSheetId="15" hidden="1">#N/A</definedName>
    <definedName name="_143__123Graph_AChart_21H" localSheetId="16" hidden="1">#N/A</definedName>
    <definedName name="_144__123Graph_AChart_21H" localSheetId="17" hidden="1">#N/A</definedName>
    <definedName name="_145__123Graph_AChart_21H" localSheetId="18" hidden="1">#N/A</definedName>
    <definedName name="_146__123Graph_AChart_21H" localSheetId="19" hidden="1">'1.15 - 1.16_DONE'!#REF!</definedName>
    <definedName name="_147__123Graph_AChart_21H" localSheetId="20" hidden="1">'[3]1.21 MALAY_NILDG_DONE'!#REF!</definedName>
    <definedName name="_148__123Graph_AChart_21H" localSheetId="21" hidden="1">'[3]1.21 MALAY_NILDG_DONE'!#REF!</definedName>
    <definedName name="_149__123Graph_AChart_21H" localSheetId="22" hidden="1">'[3]1.21 MALAY_NILDG_DONE'!#REF!</definedName>
    <definedName name="_150__123Graph_AChart_21H" localSheetId="23" hidden="1">'[3]1.21 MALAY_NILDG_DONE'!#REF!</definedName>
    <definedName name="_151__123Graph_AChart_21H" localSheetId="24" hidden="1">'[3]1.21 MALAY_NILDG_DONE'!#REF!</definedName>
    <definedName name="_152__123Graph_AChart_21H" localSheetId="25" hidden="1">#REF!</definedName>
    <definedName name="_153__123Graph_AChart_21H" localSheetId="12" hidden="1">#N/A</definedName>
    <definedName name="_154__123Graph_AChart_21H" localSheetId="13" hidden="1">#N/A</definedName>
    <definedName name="_155__123Graph_AChart_21H" hidden="1">'1.21 MALAY_NILDG_DONE'!#REF!</definedName>
    <definedName name="_156__123Graph_AChart_22H" localSheetId="14" hidden="1">#N/A</definedName>
    <definedName name="_157__123Graph_AChart_22H" localSheetId="15" hidden="1">#N/A</definedName>
    <definedName name="_158__123Graph_AChart_22H" localSheetId="16" hidden="1">#N/A</definedName>
    <definedName name="_159__123Graph_AChart_22H" localSheetId="17" hidden="1">#N/A</definedName>
    <definedName name="_160__123Graph_AChart_22H" localSheetId="18" hidden="1">#N/A</definedName>
    <definedName name="_161__123Graph_AChart_22H" localSheetId="19" hidden="1">'1.15 - 1.16_DONE'!#REF!</definedName>
    <definedName name="_162__123Graph_AChart_22H" localSheetId="20" hidden="1">'[3]1.21 MALAY_NILDG_DONE'!#REF!</definedName>
    <definedName name="_163__123Graph_AChart_22H" localSheetId="21" hidden="1">'[3]1.21 MALAY_NILDG_DONE'!#REF!</definedName>
    <definedName name="_164__123Graph_AChart_22H" localSheetId="22" hidden="1">'[3]1.21 MALAY_NILDG_DONE'!#REF!</definedName>
    <definedName name="_165__123Graph_AChart_22H" localSheetId="23" hidden="1">'[3]1.21 MALAY_NILDG_DONE'!#REF!</definedName>
    <definedName name="_166__123Graph_AChart_22H" localSheetId="24" hidden="1">'[3]1.21 MALAY_NILDG_DONE'!#REF!</definedName>
    <definedName name="_167__123Graph_AChart_22H" localSheetId="25" hidden="1">#REF!</definedName>
    <definedName name="_168__123Graph_AChart_22H" localSheetId="12" hidden="1">#N/A</definedName>
    <definedName name="_169__123Graph_AChart_22H" localSheetId="13" hidden="1">#N/A</definedName>
    <definedName name="_170__123Graph_AChart_22H" hidden="1">'1.21 MALAY_NILDG_DONE'!#REF!</definedName>
    <definedName name="_171__123Graph_ACHART_23" hidden="1">[1]SMALAY_SEMB3!$C$20:$N$20</definedName>
    <definedName name="_172__123Graph_AChart_23H" localSheetId="14" hidden="1">#N/A</definedName>
    <definedName name="_173__123Graph_AChart_23H" localSheetId="15" hidden="1">#N/A</definedName>
    <definedName name="_174__123Graph_AChart_23H" localSheetId="16" hidden="1">#N/A</definedName>
    <definedName name="_175__123Graph_AChart_23H" localSheetId="17" hidden="1">#N/A</definedName>
    <definedName name="_176__123Graph_AChart_23H" localSheetId="18" hidden="1">#N/A</definedName>
    <definedName name="_177__123Graph_AChart_23H" localSheetId="19" hidden="1">'1.15 - 1.16_DONE'!#REF!</definedName>
    <definedName name="_178__123Graph_AChart_23H" localSheetId="20" hidden="1">'[3]1.21 MALAY_NILDG_DONE'!#REF!</definedName>
    <definedName name="_179__123Graph_AChart_23H" localSheetId="21" hidden="1">'[3]1.21 MALAY_NILDG_DONE'!#REF!</definedName>
    <definedName name="_180__123Graph_AChart_23H" localSheetId="22" hidden="1">'[3]1.21 MALAY_NILDG_DONE'!#REF!</definedName>
    <definedName name="_181__123Graph_AChart_23H" localSheetId="23" hidden="1">'[3]1.21 MALAY_NILDG_DONE'!#REF!</definedName>
    <definedName name="_182__123Graph_AChart_23H" localSheetId="24" hidden="1">'[3]1.21 MALAY_NILDG_DONE'!#REF!</definedName>
    <definedName name="_183__123Graph_AChart_23H" localSheetId="25" hidden="1">#REF!</definedName>
    <definedName name="_184__123Graph_AChart_23H" localSheetId="12" hidden="1">#N/A</definedName>
    <definedName name="_185__123Graph_AChart_23H" localSheetId="13" hidden="1">#N/A</definedName>
    <definedName name="_186__123Graph_AChart_23H" hidden="1">'1.21 MALAY_NILDG_DONE'!#REF!</definedName>
    <definedName name="_187__123Graph_ACHART_24" hidden="1">[1]SMALAY_SEMB2!$B$10:$B$19</definedName>
    <definedName name="_188__123Graph_AChart_24H" localSheetId="14" hidden="1">#N/A</definedName>
    <definedName name="_189__123Graph_AChart_24H" localSheetId="15" hidden="1">#N/A</definedName>
    <definedName name="_190__123Graph_AChart_24H" localSheetId="16" hidden="1">#N/A</definedName>
    <definedName name="_191__123Graph_AChart_24H" localSheetId="17" hidden="1">#N/A</definedName>
    <definedName name="_192__123Graph_AChart_24H" localSheetId="18" hidden="1">#N/A</definedName>
    <definedName name="_193__123Graph_AChart_24H" localSheetId="19" hidden="1">'1.15 - 1.16_DONE'!#REF!</definedName>
    <definedName name="_194__123Graph_AChart_24H" localSheetId="20" hidden="1">'[3]1.21 MALAY_NILDG_DONE'!#REF!</definedName>
    <definedName name="_195__123Graph_AChart_24H" localSheetId="21" hidden="1">'[3]1.21 MALAY_NILDG_DONE'!#REF!</definedName>
    <definedName name="_196__123Graph_AChart_24H" localSheetId="22" hidden="1">'[3]1.21 MALAY_NILDG_DONE'!#REF!</definedName>
    <definedName name="_197__123Graph_AChart_24H" localSheetId="23" hidden="1">'[3]1.21 MALAY_NILDG_DONE'!#REF!</definedName>
    <definedName name="_198__123Graph_AChart_24H" localSheetId="24" hidden="1">'[3]1.21 MALAY_NILDG_DONE'!#REF!</definedName>
    <definedName name="_199__123Graph_AChart_24H" localSheetId="25" hidden="1">#REF!</definedName>
    <definedName name="_200__123Graph_AChart_24H" localSheetId="12" hidden="1">#N/A</definedName>
    <definedName name="_201__123Graph_AChart_24H" localSheetId="13" hidden="1">#N/A</definedName>
    <definedName name="_202__123Graph_AChart_24H" hidden="1">'1.21 MALAY_NILDG_DONE'!#REF!</definedName>
    <definedName name="_203__123Graph_ACHART_25" hidden="1">[1]SMALAY_SEMB2!$D$10:$D$19</definedName>
    <definedName name="_204__123Graph_AChart_25I" localSheetId="14" hidden="1">#N/A</definedName>
    <definedName name="_205__123Graph_AChart_25I" localSheetId="15" hidden="1">#N/A</definedName>
    <definedName name="_206__123Graph_AChart_25I" localSheetId="16" hidden="1">#N/A</definedName>
    <definedName name="_207__123Graph_AChart_25I" localSheetId="17" hidden="1">#N/A</definedName>
    <definedName name="_208__123Graph_AChart_25I" localSheetId="18" hidden="1">#N/A</definedName>
    <definedName name="_209__123Graph_AChart_25I" localSheetId="12" hidden="1">#N/A</definedName>
    <definedName name="_210__123Graph_AChart_25I" localSheetId="13" hidden="1">#N/A</definedName>
    <definedName name="_211__123Graph_AChart_25I" hidden="1">#REF!</definedName>
    <definedName name="_212__123Graph_ACHART_26" hidden="1">[1]SMALAY_SEMB2!$E$10:$E$19</definedName>
    <definedName name="_213__123Graph_AChart_26I" localSheetId="14" hidden="1">#N/A</definedName>
    <definedName name="_214__123Graph_AChart_26I" localSheetId="15" hidden="1">#N/A</definedName>
    <definedName name="_215__123Graph_AChart_26I" localSheetId="16" hidden="1">#N/A</definedName>
    <definedName name="_216__123Graph_AChart_26I" localSheetId="17" hidden="1">#N/A</definedName>
    <definedName name="_217__123Graph_AChart_26I" localSheetId="18" hidden="1">#N/A</definedName>
    <definedName name="_218__123Graph_AChart_26I" localSheetId="12" hidden="1">#N/A</definedName>
    <definedName name="_219__123Graph_AChart_26I" localSheetId="13" hidden="1">#N/A</definedName>
    <definedName name="_220__123Graph_AChart_26I" hidden="1">#REF!</definedName>
    <definedName name="_221__123Graph_ACHART_27" hidden="1">[1]SMALAY_SEMB2!$F$10:$F$19</definedName>
    <definedName name="_222__123Graph_AChart_27I" localSheetId="14" hidden="1">#N/A</definedName>
    <definedName name="_223__123Graph_AChart_27I" localSheetId="15" hidden="1">#N/A</definedName>
    <definedName name="_224__123Graph_AChart_27I" localSheetId="16" hidden="1">#N/A</definedName>
    <definedName name="_225__123Graph_AChart_27I" localSheetId="17" hidden="1">#N/A</definedName>
    <definedName name="_226__123Graph_AChart_27I" localSheetId="18" hidden="1">#N/A</definedName>
    <definedName name="_227__123Graph_AChart_27I" localSheetId="12" hidden="1">#N/A</definedName>
    <definedName name="_228__123Graph_AChart_27I" localSheetId="13" hidden="1">#N/A</definedName>
    <definedName name="_229__123Graph_AChart_27I" hidden="1">#REF!</definedName>
    <definedName name="_230__123Graph_ACHART_28" hidden="1">[1]SMALAY_SEMB2!$C$10:$C$19</definedName>
    <definedName name="_231__123Graph_AChart_28I" localSheetId="14" hidden="1">#N/A</definedName>
    <definedName name="_232__123Graph_AChart_28I" localSheetId="15" hidden="1">#N/A</definedName>
    <definedName name="_233__123Graph_AChart_28I" localSheetId="16" hidden="1">#N/A</definedName>
    <definedName name="_234__123Graph_AChart_28I" localSheetId="17" hidden="1">#N/A</definedName>
    <definedName name="_235__123Graph_AChart_28I" localSheetId="18" hidden="1">#N/A</definedName>
    <definedName name="_236__123Graph_AChart_28I" localSheetId="12" hidden="1">#N/A</definedName>
    <definedName name="_237__123Graph_AChart_28I" localSheetId="13" hidden="1">#N/A</definedName>
    <definedName name="_238__123Graph_AChart_28I" hidden="1">#REF!</definedName>
    <definedName name="_239__123Graph_AChart_29I" localSheetId="14" hidden="1">#N/A</definedName>
    <definedName name="_240__123Graph_AChart_29I" localSheetId="15" hidden="1">#N/A</definedName>
    <definedName name="_241__123Graph_AChart_29I" localSheetId="16" hidden="1">#N/A</definedName>
    <definedName name="_242__123Graph_AChart_29I" localSheetId="17" hidden="1">#N/A</definedName>
    <definedName name="_243__123Graph_AChart_29I" localSheetId="18" hidden="1">#N/A</definedName>
    <definedName name="_244__123Graph_AChart_29I" localSheetId="12" hidden="1">#N/A</definedName>
    <definedName name="_245__123Graph_AChart_29I" localSheetId="13" hidden="1">#N/A</definedName>
    <definedName name="_246__123Graph_AChart_29I" hidden="1">#REF!</definedName>
    <definedName name="_247__123Graph_AChart_2E" localSheetId="14" hidden="1">#N/A</definedName>
    <definedName name="_248__123Graph_AChart_2E" localSheetId="15" hidden="1">#N/A</definedName>
    <definedName name="_249__123Graph_AChart_2E" localSheetId="16" hidden="1">#N/A</definedName>
    <definedName name="_250__123Graph_AChart_2E" localSheetId="17" hidden="1">#N/A</definedName>
    <definedName name="_251__123Graph_AChart_2E" localSheetId="18" hidden="1">#N/A</definedName>
    <definedName name="_252__123Graph_AChart_2E" localSheetId="12" hidden="1">#N/A</definedName>
    <definedName name="_253__123Graph_AChart_2E" localSheetId="13" hidden="1">#N/A</definedName>
    <definedName name="_254__123Graph_AChart_2E" hidden="1">#REF!</definedName>
    <definedName name="_255__123Graph_ACHART_3" hidden="1">[2]BORONG!$D$60:$M$60</definedName>
    <definedName name="_256__123Graph_AChart_30I" localSheetId="14" hidden="1">#N/A</definedName>
    <definedName name="_257__123Graph_AChart_30I" localSheetId="15" hidden="1">#N/A</definedName>
    <definedName name="_258__123Graph_AChart_30I" localSheetId="16" hidden="1">#N/A</definedName>
    <definedName name="_259__123Graph_AChart_30I" localSheetId="17" hidden="1">#N/A</definedName>
    <definedName name="_260__123Graph_AChart_30I" localSheetId="18" hidden="1">#N/A</definedName>
    <definedName name="_261__123Graph_AChart_30I" localSheetId="12" hidden="1">#N/A</definedName>
    <definedName name="_262__123Graph_AChart_30I" localSheetId="13" hidden="1">#N/A</definedName>
    <definedName name="_263__123Graph_AChart_30I" hidden="1">#REF!</definedName>
    <definedName name="_264__123Graph_AChart_3E" localSheetId="14" hidden="1">#N/A</definedName>
    <definedName name="_265__123Graph_AChart_3E" localSheetId="15" hidden="1">#N/A</definedName>
    <definedName name="_266__123Graph_AChart_3E" localSheetId="16" hidden="1">#N/A</definedName>
    <definedName name="_267__123Graph_AChart_3E" localSheetId="17" hidden="1">#N/A</definedName>
    <definedName name="_268__123Graph_AChart_3E" localSheetId="18" hidden="1">#N/A</definedName>
    <definedName name="_269__123Graph_AChart_3E" localSheetId="12" hidden="1">#N/A</definedName>
    <definedName name="_270__123Graph_AChart_3E" localSheetId="13" hidden="1">#N/A</definedName>
    <definedName name="_271__123Graph_AChart_3E" hidden="1">#REF!</definedName>
    <definedName name="_272__123Graph_ACHART_4" hidden="1">[1]SMALAY_BAN2!$F$9:$F$28</definedName>
    <definedName name="_273__123Graph_AChart_4E" localSheetId="14" hidden="1">#N/A</definedName>
    <definedName name="_274__123Graph_AChart_4E" localSheetId="15" hidden="1">#N/A</definedName>
    <definedName name="_275__123Graph_AChart_4E" localSheetId="16" hidden="1">#N/A</definedName>
    <definedName name="_276__123Graph_AChart_4E" localSheetId="17" hidden="1">#N/A</definedName>
    <definedName name="_277__123Graph_AChart_4E" localSheetId="18" hidden="1">#N/A</definedName>
    <definedName name="_278__123Graph_AChart_4E" localSheetId="12" hidden="1">#N/A</definedName>
    <definedName name="_279__123Graph_AChart_4E" localSheetId="13" hidden="1">#N/A</definedName>
    <definedName name="_280__123Graph_AChart_4E" hidden="1">#REF!</definedName>
    <definedName name="_281__123Graph_ACHART_5" hidden="1">[2]BORONG!$D$82:$M$82</definedName>
    <definedName name="_282__123Graph_AChart_5E" localSheetId="14" hidden="1">#N/A</definedName>
    <definedName name="_283__123Graph_AChart_5E" localSheetId="15" hidden="1">#N/A</definedName>
    <definedName name="_284__123Graph_AChart_5E" localSheetId="16" hidden="1">#N/A</definedName>
    <definedName name="_285__123Graph_AChart_5E" localSheetId="17" hidden="1">#N/A</definedName>
    <definedName name="_286__123Graph_AChart_5E" localSheetId="18" hidden="1">#N/A</definedName>
    <definedName name="_287__123Graph_AChart_5E" localSheetId="12" hidden="1">#N/A</definedName>
    <definedName name="_288__123Graph_AChart_5E" localSheetId="13" hidden="1">#N/A</definedName>
    <definedName name="_289__123Graph_AChart_5E" hidden="1">#REF!</definedName>
    <definedName name="_290__123Graph_ACHART_6" hidden="1">[1]SMALAY_BAN1!$C$10:$C$21</definedName>
    <definedName name="_291__123Graph_AChart_6E" localSheetId="14" hidden="1">#N/A</definedName>
    <definedName name="_292__123Graph_AChart_6E" localSheetId="15" hidden="1">#N/A</definedName>
    <definedName name="_293__123Graph_AChart_6E" localSheetId="16" hidden="1">#N/A</definedName>
    <definedName name="_294__123Graph_AChart_6E" localSheetId="17" hidden="1">#N/A</definedName>
    <definedName name="_295__123Graph_AChart_6E" localSheetId="18" hidden="1">#N/A</definedName>
    <definedName name="_296__123Graph_AChart_6E" localSheetId="12" hidden="1">#N/A</definedName>
    <definedName name="_297__123Graph_AChart_6E" localSheetId="13" hidden="1">#N/A</definedName>
    <definedName name="_298__123Graph_AChart_6E" hidden="1">#REF!</definedName>
    <definedName name="_299__123Graph_ACHART_7" hidden="1">[1]SMALAY_BAN1!$D$10:$D$21</definedName>
    <definedName name="_300__123Graph_AChart_7F" localSheetId="14" hidden="1">#N/A</definedName>
    <definedName name="_301__123Graph_AChart_7F" localSheetId="15" hidden="1">#N/A</definedName>
    <definedName name="_302__123Graph_AChart_7F" localSheetId="16" hidden="1">#N/A</definedName>
    <definedName name="_303__123Graph_AChart_7F" localSheetId="17" hidden="1">#N/A</definedName>
    <definedName name="_304__123Graph_AChart_7F" localSheetId="18" hidden="1">#N/A</definedName>
    <definedName name="_305__123Graph_AChart_7F" localSheetId="12" hidden="1">#N/A</definedName>
    <definedName name="_306__123Graph_AChart_7F" localSheetId="13" hidden="1">#N/A</definedName>
    <definedName name="_307__123Graph_AChart_7F" hidden="1">#REF!</definedName>
    <definedName name="_308__123Graph_ACHART_8" hidden="1">[1]SMALAY_BAN1!$E$10:$E$21</definedName>
    <definedName name="_309__123Graph_AChart_8F" localSheetId="14" hidden="1">#N/A</definedName>
    <definedName name="_310__123Graph_AChart_8F" localSheetId="15" hidden="1">#N/A</definedName>
    <definedName name="_311__123Graph_AChart_8F" localSheetId="16" hidden="1">#N/A</definedName>
    <definedName name="_312__123Graph_AChart_8F" localSheetId="17" hidden="1">#N/A</definedName>
    <definedName name="_313__123Graph_AChart_8F" localSheetId="18" hidden="1">#N/A</definedName>
    <definedName name="_314__123Graph_AChart_8F" localSheetId="20" hidden="1">#REF!</definedName>
    <definedName name="_315__123Graph_AChart_8F" localSheetId="21" hidden="1">#REF!</definedName>
    <definedName name="_316__123Graph_AChart_8F" localSheetId="22" hidden="1">#REF!</definedName>
    <definedName name="_317__123Graph_AChart_8F" localSheetId="23" hidden="1">#REF!</definedName>
    <definedName name="_318__123Graph_AChart_8F" localSheetId="24" hidden="1">#REF!</definedName>
    <definedName name="_319__123Graph_AChart_8F" localSheetId="25" hidden="1">#REF!</definedName>
    <definedName name="_320__123Graph_AChart_8F" localSheetId="12" hidden="1">#N/A</definedName>
    <definedName name="_321__123Graph_AChart_8F" localSheetId="13" hidden="1">#N/A</definedName>
    <definedName name="_322__123Graph_AChart_8F" hidden="1">#REF!</definedName>
    <definedName name="_323__123Graph_ACHART_9" hidden="1">[1]SMALAY_BAN1!$F$10:$F$21</definedName>
    <definedName name="_324__123Graph_AChart_9F" localSheetId="14" hidden="1">#N/A</definedName>
    <definedName name="_325__123Graph_AChart_9F" localSheetId="15" hidden="1">#N/A</definedName>
    <definedName name="_326__123Graph_AChart_9F" localSheetId="16" hidden="1">#N/A</definedName>
    <definedName name="_327__123Graph_AChart_9F" localSheetId="17" hidden="1">#N/A</definedName>
    <definedName name="_328__123Graph_AChart_9F" localSheetId="18" hidden="1">#N/A</definedName>
    <definedName name="_329__123Graph_AChart_9F" localSheetId="20" hidden="1">#REF!</definedName>
    <definedName name="_330__123Graph_AChart_9F" localSheetId="21" hidden="1">#REF!</definedName>
    <definedName name="_331__123Graph_AChart_9F" localSheetId="22" hidden="1">#REF!</definedName>
    <definedName name="_332__123Graph_AChart_9F" localSheetId="23" hidden="1">#REF!</definedName>
    <definedName name="_333__123Graph_AChart_9F" localSheetId="24" hidden="1">#REF!</definedName>
    <definedName name="_334__123Graph_AChart_9F" localSheetId="25" hidden="1">#REF!</definedName>
    <definedName name="_335__123Graph_AChart_9F" localSheetId="12" hidden="1">#N/A</definedName>
    <definedName name="_336__123Graph_AChart_9F" localSheetId="13" hidden="1">#N/A</definedName>
    <definedName name="_337__123Graph_AChart_9F" hidden="1">#REF!</definedName>
    <definedName name="_338__123Graph_BCHART_15" hidden="1">[2]RUNCIT!$D$59:$M$59</definedName>
    <definedName name="_339__123Graph_BCHART_16" hidden="1">[2]RUNCIT!$D$67:$M$67</definedName>
    <definedName name="_340__123Graph_BCHART_17" hidden="1">[2]RUNCIT!$D$77:$M$77</definedName>
    <definedName name="_341__123Graph_BCHART_18" hidden="1">[2]RUNCIT!$D$81:$M$81</definedName>
    <definedName name="_342__123Graph_BCHART_2" hidden="1">[2]BORONG!$D$79:$M$79</definedName>
    <definedName name="_343__123Graph_BCHART_3" hidden="1">[2]BORONG!$D$61:$M$61</definedName>
    <definedName name="_344__123Graph_BCHART_5" hidden="1">[2]BORONG!$D$83:$M$83</definedName>
    <definedName name="_345__123Graph_CCHART_17" hidden="1">[2]RUNCIT!$D$78:$M$78</definedName>
    <definedName name="_346__123Graph_CCHART_2" hidden="1">[2]BORONG!$D$80:$M$80</definedName>
    <definedName name="_347__123Graph_XCHART_1" hidden="1">[2]BORONG!$D$54:$M$54</definedName>
    <definedName name="_348__123Graph_XCHART_10" hidden="1">[1]SMALAY_BAN1!$B$10:$B$21</definedName>
    <definedName name="_349__123Graph_XChart_10F" localSheetId="14" hidden="1">#N/A</definedName>
    <definedName name="_350__123Graph_XChart_10F" localSheetId="15" hidden="1">#N/A</definedName>
    <definedName name="_351__123Graph_XChart_10F" localSheetId="16" hidden="1">#N/A</definedName>
    <definedName name="_352__123Graph_XChart_10F" localSheetId="17" hidden="1">#N/A</definedName>
    <definedName name="_353__123Graph_XChart_10F" localSheetId="18" hidden="1">#N/A</definedName>
    <definedName name="_354__123Graph_XChart_10F" localSheetId="1" hidden="1">#REF!</definedName>
    <definedName name="_355__123Graph_XChart_10F" localSheetId="2" hidden="1">#REF!</definedName>
    <definedName name="_356__123Graph_XChart_10F" localSheetId="12" hidden="1">#N/A</definedName>
    <definedName name="_357__123Graph_XChart_10F" localSheetId="13" hidden="1">#N/A</definedName>
    <definedName name="_358__123Graph_XChart_10F" hidden="1">#REF!</definedName>
    <definedName name="_359__123Graph_XChart_11F" localSheetId="14" hidden="1">#N/A</definedName>
    <definedName name="_360__123Graph_XChart_11F" localSheetId="15" hidden="1">#N/A</definedName>
    <definedName name="_361__123Graph_XChart_11F" localSheetId="16" hidden="1">#N/A</definedName>
    <definedName name="_362__123Graph_XChart_11F" localSheetId="17" hidden="1">#N/A</definedName>
    <definedName name="_363__123Graph_XChart_11F" localSheetId="18" hidden="1">#N/A</definedName>
    <definedName name="_364__123Graph_XChart_11F" localSheetId="1" hidden="1">#REF!</definedName>
    <definedName name="_365__123Graph_XChart_11F" localSheetId="2" hidden="1">#REF!</definedName>
    <definedName name="_366__123Graph_XChart_11F" localSheetId="12" hidden="1">#N/A</definedName>
    <definedName name="_367__123Graph_XChart_11F" localSheetId="13" hidden="1">#N/A</definedName>
    <definedName name="_368__123Graph_XChart_11F" hidden="1">#REF!</definedName>
    <definedName name="_369__123Graph_XChart_12F" localSheetId="14" hidden="1">#N/A</definedName>
    <definedName name="_370__123Graph_XChart_12F" localSheetId="15" hidden="1">#N/A</definedName>
    <definedName name="_371__123Graph_XChart_12F" localSheetId="16" hidden="1">#N/A</definedName>
    <definedName name="_372__123Graph_XChart_12F" localSheetId="17" hidden="1">#N/A</definedName>
    <definedName name="_373__123Graph_XChart_12F" localSheetId="18" hidden="1">#N/A</definedName>
    <definedName name="_374__123Graph_XChart_12F" localSheetId="1" hidden="1">#REF!</definedName>
    <definedName name="_375__123Graph_XChart_12F" localSheetId="2" hidden="1">#REF!</definedName>
    <definedName name="_376__123Graph_XChart_12F" localSheetId="12" hidden="1">#N/A</definedName>
    <definedName name="_377__123Graph_XChart_12F" localSheetId="13" hidden="1">#N/A</definedName>
    <definedName name="_378__123Graph_XChart_12F" hidden="1">#REF!</definedName>
    <definedName name="_379__123Graph_XChart_14G" localSheetId="14" hidden="1">#N/A</definedName>
    <definedName name="_380__123Graph_XChart_14G" localSheetId="15" hidden="1">#N/A</definedName>
    <definedName name="_381__123Graph_XChart_14G" localSheetId="16" hidden="1">#N/A</definedName>
    <definedName name="_382__123Graph_XChart_14G" localSheetId="17" hidden="1">#N/A</definedName>
    <definedName name="_383__123Graph_XChart_14G" localSheetId="18" hidden="1">#N/A</definedName>
    <definedName name="_384__123Graph_XChart_14G" localSheetId="12" hidden="1">#N/A</definedName>
    <definedName name="_385__123Graph_XChart_14G" localSheetId="13" hidden="1">#N/A</definedName>
    <definedName name="_386__123Graph_XChart_14G" hidden="1">#REF!</definedName>
    <definedName name="_387__123Graph_XCHART_15" hidden="1">[2]RUNCIT!$D$52:$M$52</definedName>
    <definedName name="_388__123Graph_XChart_15G" localSheetId="14" hidden="1">#N/A</definedName>
    <definedName name="_389__123Graph_XChart_15G" localSheetId="15" hidden="1">#N/A</definedName>
    <definedName name="_390__123Graph_XChart_15G" localSheetId="16" hidden="1">#N/A</definedName>
    <definedName name="_391__123Graph_XChart_15G" localSheetId="17" hidden="1">#N/A</definedName>
    <definedName name="_392__123Graph_XChart_15G" localSheetId="18" hidden="1">#N/A</definedName>
    <definedName name="_393__123Graph_XChart_15G" localSheetId="12" hidden="1">#N/A</definedName>
    <definedName name="_394__123Graph_XChart_15G" localSheetId="13" hidden="1">#N/A</definedName>
    <definedName name="_395__123Graph_XChart_15G" hidden="1">#REF!</definedName>
    <definedName name="_396__123Graph_XCHART_16" hidden="1">[2]RUNCIT!$D$52:$M$52</definedName>
    <definedName name="_397__123Graph_XChart_16G" localSheetId="14" hidden="1">#N/A</definedName>
    <definedName name="_398__123Graph_XChart_16G" localSheetId="15" hidden="1">#N/A</definedName>
    <definedName name="_399__123Graph_XChart_16G" localSheetId="16" hidden="1">#N/A</definedName>
    <definedName name="_400__123Graph_XChart_16G" localSheetId="17" hidden="1">#N/A</definedName>
    <definedName name="_401__123Graph_XChart_16G" localSheetId="18" hidden="1">#N/A</definedName>
    <definedName name="_402__123Graph_XChart_16G" localSheetId="12" hidden="1">#N/A</definedName>
    <definedName name="_403__123Graph_XChart_16G" localSheetId="13" hidden="1">#N/A</definedName>
    <definedName name="_404__123Graph_XChart_16G" hidden="1">#REF!</definedName>
    <definedName name="_405__123Graph_XCHART_17" hidden="1">[2]RUNCIT!$D$52:$M$52</definedName>
    <definedName name="_406__123Graph_XChart_17G" localSheetId="14" hidden="1">#N/A</definedName>
    <definedName name="_407__123Graph_XChart_17G" localSheetId="15" hidden="1">#N/A</definedName>
    <definedName name="_408__123Graph_XChart_17G" localSheetId="16" hidden="1">#N/A</definedName>
    <definedName name="_409__123Graph_XChart_17G" localSheetId="17" hidden="1">#N/A</definedName>
    <definedName name="_410__123Graph_XChart_17G" localSheetId="18" hidden="1">#N/A</definedName>
    <definedName name="_411__123Graph_XChart_17G" localSheetId="12" hidden="1">#N/A</definedName>
    <definedName name="_412__123Graph_XChart_17G" localSheetId="13" hidden="1">#N/A</definedName>
    <definedName name="_413__123Graph_XChart_17G" hidden="1">#REF!</definedName>
    <definedName name="_414__123Graph_XCHART_18" hidden="1">[2]RUNCIT!$D$52:$M$52</definedName>
    <definedName name="_415__123Graph_XChart_18G" localSheetId="14" hidden="1">#N/A</definedName>
    <definedName name="_416__123Graph_XChart_18G" localSheetId="15" hidden="1">#N/A</definedName>
    <definedName name="_417__123Graph_XChart_18G" localSheetId="16" hidden="1">#N/A</definedName>
    <definedName name="_418__123Graph_XChart_18G" localSheetId="17" hidden="1">#N/A</definedName>
    <definedName name="_419__123Graph_XChart_18G" localSheetId="18" hidden="1">#N/A</definedName>
    <definedName name="_420__123Graph_XChart_18G" localSheetId="12" hidden="1">#N/A</definedName>
    <definedName name="_421__123Graph_XChart_18G" localSheetId="13" hidden="1">#N/A</definedName>
    <definedName name="_422__123Graph_XChart_18G" hidden="1">#REF!</definedName>
    <definedName name="_423__123Graph_XCHART_2" hidden="1">[2]BORONG!$D$54:$M$54</definedName>
    <definedName name="_424__123Graph_XChart_20H" localSheetId="14" hidden="1">#N/A</definedName>
    <definedName name="_425__123Graph_XChart_20H" localSheetId="15" hidden="1">#N/A</definedName>
    <definedName name="_426__123Graph_XChart_20H" localSheetId="16" hidden="1">#N/A</definedName>
    <definedName name="_427__123Graph_XChart_20H" localSheetId="17" hidden="1">#N/A</definedName>
    <definedName name="_428__123Graph_XChart_20H" localSheetId="18" hidden="1">#N/A</definedName>
    <definedName name="_429__123Graph_XChart_20H" localSheetId="19" hidden="1">'1.15 - 1.16_DONE'!#REF!</definedName>
    <definedName name="_430__123Graph_XChart_20H" localSheetId="20" hidden="1">'[3]1.21 MALAY_NILDG_DONE'!#REF!</definedName>
    <definedName name="_431__123Graph_XChart_20H" localSheetId="21" hidden="1">'[3]1.21 MALAY_NILDG_DONE'!#REF!</definedName>
    <definedName name="_432__123Graph_XChart_20H" localSheetId="22" hidden="1">'[3]1.21 MALAY_NILDG_DONE'!#REF!</definedName>
    <definedName name="_433__123Graph_XChart_20H" localSheetId="23" hidden="1">'[3]1.21 MALAY_NILDG_DONE'!#REF!</definedName>
    <definedName name="_434__123Graph_XChart_20H" localSheetId="24" hidden="1">'[3]1.21 MALAY_NILDG_DONE'!#REF!</definedName>
    <definedName name="_435__123Graph_XChart_20H" localSheetId="25" hidden="1">#REF!</definedName>
    <definedName name="_436__123Graph_XChart_20H" localSheetId="12" hidden="1">#N/A</definedName>
    <definedName name="_437__123Graph_XChart_20H" localSheetId="13" hidden="1">#N/A</definedName>
    <definedName name="_438__123Graph_XChart_20H" hidden="1">'1.21 MALAY_NILDG_DONE'!#REF!</definedName>
    <definedName name="_439__123Graph_XChart_21H" localSheetId="14" hidden="1">#N/A</definedName>
    <definedName name="_440__123Graph_XChart_21H" localSheetId="15" hidden="1">#N/A</definedName>
    <definedName name="_441__123Graph_XChart_21H" localSheetId="16" hidden="1">#N/A</definedName>
    <definedName name="_442__123Graph_XChart_21H" localSheetId="17" hidden="1">#N/A</definedName>
    <definedName name="_443__123Graph_XChart_21H" localSheetId="18" hidden="1">#N/A</definedName>
    <definedName name="_444__123Graph_XChart_21H" localSheetId="19" hidden="1">'1.15 - 1.16_DONE'!#REF!</definedName>
    <definedName name="_445__123Graph_XChart_21H" localSheetId="20" hidden="1">'[3]1.21 MALAY_NILDG_DONE'!#REF!</definedName>
    <definedName name="_446__123Graph_XChart_21H" localSheetId="21" hidden="1">'[3]1.21 MALAY_NILDG_DONE'!#REF!</definedName>
    <definedName name="_447__123Graph_XChart_21H" localSheetId="22" hidden="1">'[3]1.21 MALAY_NILDG_DONE'!#REF!</definedName>
    <definedName name="_448__123Graph_XChart_21H" localSheetId="23" hidden="1">'[3]1.21 MALAY_NILDG_DONE'!#REF!</definedName>
    <definedName name="_449__123Graph_XChart_21H" localSheetId="24" hidden="1">'[3]1.21 MALAY_NILDG_DONE'!#REF!</definedName>
    <definedName name="_450__123Graph_XChart_21H" localSheetId="25" hidden="1">#REF!</definedName>
    <definedName name="_451__123Graph_XChart_21H" localSheetId="12" hidden="1">#N/A</definedName>
    <definedName name="_452__123Graph_XChart_21H" localSheetId="13" hidden="1">#N/A</definedName>
    <definedName name="_453__123Graph_XChart_21H" hidden="1">'1.21 MALAY_NILDG_DONE'!#REF!</definedName>
    <definedName name="_454__123Graph_XChart_22H" localSheetId="14" hidden="1">#N/A</definedName>
    <definedName name="_455__123Graph_XChart_22H" localSheetId="15" hidden="1">#N/A</definedName>
    <definedName name="_456__123Graph_XChart_22H" localSheetId="16" hidden="1">#N/A</definedName>
    <definedName name="_457__123Graph_XChart_22H" localSheetId="17" hidden="1">#N/A</definedName>
    <definedName name="_458__123Graph_XChart_22H" localSheetId="18" hidden="1">#N/A</definedName>
    <definedName name="_459__123Graph_XChart_22H" localSheetId="19" hidden="1">'1.15 - 1.16_DONE'!#REF!</definedName>
    <definedName name="_460__123Graph_XChart_22H" localSheetId="20" hidden="1">'[3]1.21 MALAY_NILDG_DONE'!#REF!</definedName>
    <definedName name="_461__123Graph_XChart_22H" localSheetId="21" hidden="1">'[3]1.21 MALAY_NILDG_DONE'!#REF!</definedName>
    <definedName name="_462__123Graph_XChart_22H" localSheetId="22" hidden="1">'[3]1.21 MALAY_NILDG_DONE'!#REF!</definedName>
    <definedName name="_463__123Graph_XChart_22H" localSheetId="23" hidden="1">'[3]1.21 MALAY_NILDG_DONE'!#REF!</definedName>
    <definedName name="_464__123Graph_XChart_22H" localSheetId="24" hidden="1">'[3]1.21 MALAY_NILDG_DONE'!#REF!</definedName>
    <definedName name="_465__123Graph_XChart_22H" localSheetId="25" hidden="1">#REF!</definedName>
    <definedName name="_466__123Graph_XChart_22H" localSheetId="12" hidden="1">#N/A</definedName>
    <definedName name="_467__123Graph_XChart_22H" localSheetId="13" hidden="1">#N/A</definedName>
    <definedName name="_468__123Graph_XChart_22H" hidden="1">'1.21 MALAY_NILDG_DONE'!#REF!</definedName>
    <definedName name="_469__123Graph_XChart_23H" localSheetId="14" hidden="1">#N/A</definedName>
    <definedName name="_470__123Graph_XChart_23H" localSheetId="15" hidden="1">#N/A</definedName>
    <definedName name="_471__123Graph_XChart_23H" localSheetId="16" hidden="1">#N/A</definedName>
    <definedName name="_472__123Graph_XChart_23H" localSheetId="17" hidden="1">#N/A</definedName>
    <definedName name="_473__123Graph_XChart_23H" localSheetId="18" hidden="1">#N/A</definedName>
    <definedName name="_474__123Graph_XChart_23H" localSheetId="19" hidden="1">'1.15 - 1.16_DONE'!#REF!</definedName>
    <definedName name="_475__123Graph_XChart_23H" localSheetId="20" hidden="1">'[3]1.21 MALAY_NILDG_DONE'!#REF!</definedName>
    <definedName name="_476__123Graph_XChart_23H" localSheetId="21" hidden="1">'[3]1.21 MALAY_NILDG_DONE'!#REF!</definedName>
    <definedName name="_477__123Graph_XChart_23H" localSheetId="22" hidden="1">'[3]1.21 MALAY_NILDG_DONE'!#REF!</definedName>
    <definedName name="_478__123Graph_XChart_23H" localSheetId="23" hidden="1">'[3]1.21 MALAY_NILDG_DONE'!#REF!</definedName>
    <definedName name="_479__123Graph_XChart_23H" localSheetId="24" hidden="1">'[3]1.21 MALAY_NILDG_DONE'!#REF!</definedName>
    <definedName name="_480__123Graph_XChart_23H" localSheetId="25" hidden="1">#REF!</definedName>
    <definedName name="_481__123Graph_XChart_23H" localSheetId="12" hidden="1">#N/A</definedName>
    <definedName name="_482__123Graph_XChart_23H" localSheetId="13" hidden="1">#N/A</definedName>
    <definedName name="_483__123Graph_XChart_23H" hidden="1">'1.21 MALAY_NILDG_DONE'!#REF!</definedName>
    <definedName name="_484__123Graph_XChart_24H" localSheetId="14" hidden="1">#N/A</definedName>
    <definedName name="_485__123Graph_XChart_24H" localSheetId="15" hidden="1">#N/A</definedName>
    <definedName name="_486__123Graph_XChart_24H" localSheetId="16" hidden="1">#N/A</definedName>
    <definedName name="_487__123Graph_XChart_24H" localSheetId="17" hidden="1">#N/A</definedName>
    <definedName name="_488__123Graph_XChart_24H" localSheetId="18" hidden="1">#N/A</definedName>
    <definedName name="_489__123Graph_XChart_24H" localSheetId="19" hidden="1">'1.15 - 1.16_DONE'!#REF!</definedName>
    <definedName name="_490__123Graph_XChart_24H" localSheetId="20" hidden="1">'[3]1.21 MALAY_NILDG_DONE'!#REF!</definedName>
    <definedName name="_491__123Graph_XChart_24H" localSheetId="21" hidden="1">'[3]1.21 MALAY_NILDG_DONE'!#REF!</definedName>
    <definedName name="_492__123Graph_XChart_24H" localSheetId="22" hidden="1">'[3]1.21 MALAY_NILDG_DONE'!#REF!</definedName>
    <definedName name="_493__123Graph_XChart_24H" localSheetId="23" hidden="1">'[3]1.21 MALAY_NILDG_DONE'!#REF!</definedName>
    <definedName name="_494__123Graph_XChart_24H" localSheetId="24" hidden="1">'[3]1.21 MALAY_NILDG_DONE'!#REF!</definedName>
    <definedName name="_495__123Graph_XChart_24H" localSheetId="25" hidden="1">#REF!</definedName>
    <definedName name="_496__123Graph_XChart_24H" localSheetId="12" hidden="1">#N/A</definedName>
    <definedName name="_497__123Graph_XChart_24H" localSheetId="13" hidden="1">#N/A</definedName>
    <definedName name="_498__123Graph_XChart_24H" hidden="1">'1.21 MALAY_NILDG_DONE'!#REF!</definedName>
    <definedName name="_499__123Graph_XCHART_25" hidden="1">[1]SMALAY_SEMB2!$A$10:$A$19</definedName>
    <definedName name="_500__123Graph_XCHART_26" hidden="1">[1]SMALAY_SEMB2!$A$10:$A$19</definedName>
    <definedName name="_501__123Graph_XChart_26I" localSheetId="14" hidden="1">#N/A</definedName>
    <definedName name="_502__123Graph_XChart_26I" localSheetId="15" hidden="1">#N/A</definedName>
    <definedName name="_503__123Graph_XChart_26I" localSheetId="16" hidden="1">#N/A</definedName>
    <definedName name="_504__123Graph_XChart_26I" localSheetId="17" hidden="1">#N/A</definedName>
    <definedName name="_505__123Graph_XChart_26I" localSheetId="18" hidden="1">#N/A</definedName>
    <definedName name="_506__123Graph_XChart_26I" localSheetId="12" hidden="1">#N/A</definedName>
    <definedName name="_507__123Graph_XChart_26I" localSheetId="13" hidden="1">#N/A</definedName>
    <definedName name="_508__123Graph_XChart_26I" hidden="1">#REF!</definedName>
    <definedName name="_509__123Graph_XCHART_27" hidden="1">[1]SMALAY_SEMB2!$A$10:$A$19</definedName>
    <definedName name="_510__123Graph_XChart_27I" localSheetId="14" hidden="1">#N/A</definedName>
    <definedName name="_511__123Graph_XChart_27I" localSheetId="15" hidden="1">#N/A</definedName>
    <definedName name="_512__123Graph_XChart_27I" localSheetId="16" hidden="1">#N/A</definedName>
    <definedName name="_513__123Graph_XChart_27I" localSheetId="17" hidden="1">#N/A</definedName>
    <definedName name="_514__123Graph_XChart_27I" localSheetId="18" hidden="1">#N/A</definedName>
    <definedName name="_515__123Graph_XChart_27I" localSheetId="12" hidden="1">#N/A</definedName>
    <definedName name="_516__123Graph_XChart_27I" localSheetId="13" hidden="1">#N/A</definedName>
    <definedName name="_517__123Graph_XChart_27I" hidden="1">#REF!</definedName>
    <definedName name="_518__123Graph_XCHART_28" hidden="1">[1]SMALAY_SEMB2!$A$10:$A$19</definedName>
    <definedName name="_519__123Graph_XChart_28I" localSheetId="14" hidden="1">#N/A</definedName>
    <definedName name="_520__123Graph_XChart_28I" localSheetId="15" hidden="1">#N/A</definedName>
    <definedName name="_521__123Graph_XChart_28I" localSheetId="16" hidden="1">#N/A</definedName>
    <definedName name="_522__123Graph_XChart_28I" localSheetId="17" hidden="1">#N/A</definedName>
    <definedName name="_523__123Graph_XChart_28I" localSheetId="18" hidden="1">#N/A</definedName>
    <definedName name="_524__123Graph_XChart_28I" localSheetId="12" hidden="1">#N/A</definedName>
    <definedName name="_525__123Graph_XChart_28I" localSheetId="13" hidden="1">#N/A</definedName>
    <definedName name="_526__123Graph_XChart_28I" hidden="1">#REF!</definedName>
    <definedName name="_527__123Graph_XChart_29I" localSheetId="14" hidden="1">#N/A</definedName>
    <definedName name="_528__123Graph_XChart_29I" localSheetId="15" hidden="1">#N/A</definedName>
    <definedName name="_529__123Graph_XChart_29I" localSheetId="16" hidden="1">#N/A</definedName>
    <definedName name="_530__123Graph_XChart_29I" localSheetId="17" hidden="1">#N/A</definedName>
    <definedName name="_531__123Graph_XChart_29I" localSheetId="18" hidden="1">#N/A</definedName>
    <definedName name="_532__123Graph_XChart_29I" localSheetId="12" hidden="1">#N/A</definedName>
    <definedName name="_533__123Graph_XChart_29I" localSheetId="13" hidden="1">#N/A</definedName>
    <definedName name="_534__123Graph_XChart_29I" hidden="1">#REF!</definedName>
    <definedName name="_535__123Graph_XChart_2E" localSheetId="14" hidden="1">#N/A</definedName>
    <definedName name="_536__123Graph_XChart_2E" localSheetId="15" hidden="1">#N/A</definedName>
    <definedName name="_537__123Graph_XChart_2E" localSheetId="16" hidden="1">#N/A</definedName>
    <definedName name="_538__123Graph_XChart_2E" localSheetId="17" hidden="1">#N/A</definedName>
    <definedName name="_539__123Graph_XChart_2E" localSheetId="18" hidden="1">#N/A</definedName>
    <definedName name="_540__123Graph_XChart_2E" localSheetId="1" hidden="1">#REF!</definedName>
    <definedName name="_541__123Graph_XChart_2E" localSheetId="2" hidden="1">#REF!</definedName>
    <definedName name="_542__123Graph_XChart_2E" localSheetId="12" hidden="1">#N/A</definedName>
    <definedName name="_543__123Graph_XChart_2E" localSheetId="13" hidden="1">#N/A</definedName>
    <definedName name="_544__123Graph_XChart_2E" hidden="1">#REF!</definedName>
    <definedName name="_545__123Graph_XCHART_3" hidden="1">[2]BORONG!$D$54:$M$54</definedName>
    <definedName name="_546__123Graph_XChart_30I" localSheetId="14" hidden="1">#N/A</definedName>
    <definedName name="_547__123Graph_XChart_30I" localSheetId="15" hidden="1">#N/A</definedName>
    <definedName name="_548__123Graph_XChart_30I" localSheetId="16" hidden="1">#N/A</definedName>
    <definedName name="_549__123Graph_XChart_30I" localSheetId="17" hidden="1">#N/A</definedName>
    <definedName name="_550__123Graph_XChart_30I" localSheetId="18" hidden="1">#N/A</definedName>
    <definedName name="_551__123Graph_XChart_30I" localSheetId="12" hidden="1">#N/A</definedName>
    <definedName name="_552__123Graph_XChart_30I" localSheetId="13" hidden="1">#N/A</definedName>
    <definedName name="_553__123Graph_XChart_30I" hidden="1">#REF!</definedName>
    <definedName name="_554__123Graph_XChart_3E" localSheetId="14" hidden="1">#N/A</definedName>
    <definedName name="_555__123Graph_XChart_3E" localSheetId="15" hidden="1">#N/A</definedName>
    <definedName name="_556__123Graph_XChart_3E" localSheetId="16" hidden="1">#N/A</definedName>
    <definedName name="_557__123Graph_XChart_3E" localSheetId="17" hidden="1">#N/A</definedName>
    <definedName name="_558__123Graph_XChart_3E" localSheetId="18" hidden="1">#N/A</definedName>
    <definedName name="_559__123Graph_XChart_3E" localSheetId="1" hidden="1">#REF!</definedName>
    <definedName name="_560__123Graph_XChart_3E" localSheetId="2" hidden="1">#REF!</definedName>
    <definedName name="_561__123Graph_XChart_3E" localSheetId="12" hidden="1">#N/A</definedName>
    <definedName name="_562__123Graph_XChart_3E" localSheetId="13" hidden="1">#N/A</definedName>
    <definedName name="_563__123Graph_XChart_3E" hidden="1">#REF!</definedName>
    <definedName name="_564__123Graph_XCHART_4" hidden="1">[1]SMALAY_BAN2!$A$9:$A$28</definedName>
    <definedName name="_565__123Graph_XChart_4E" localSheetId="14" hidden="1">#N/A</definedName>
    <definedName name="_566__123Graph_XChart_4E" localSheetId="15" hidden="1">#N/A</definedName>
    <definedName name="_567__123Graph_XChart_4E" localSheetId="16" hidden="1">#N/A</definedName>
    <definedName name="_568__123Graph_XChart_4E" localSheetId="17" hidden="1">#N/A</definedName>
    <definedName name="_569__123Graph_XChart_4E" localSheetId="18" hidden="1">#N/A</definedName>
    <definedName name="_570__123Graph_XChart_4E" localSheetId="1" hidden="1">#REF!</definedName>
    <definedName name="_571__123Graph_XChart_4E" localSheetId="2" hidden="1">#REF!</definedName>
    <definedName name="_572__123Graph_XChart_4E" localSheetId="12" hidden="1">#N/A</definedName>
    <definedName name="_573__123Graph_XChart_4E" localSheetId="13" hidden="1">#N/A</definedName>
    <definedName name="_574__123Graph_XChart_4E" hidden="1">#REF!</definedName>
    <definedName name="_575__123Graph_XCHART_5" hidden="1">[2]BORONG!$D$54:$M$54</definedName>
    <definedName name="_576__123Graph_XChart_5E" localSheetId="14" hidden="1">#N/A</definedName>
    <definedName name="_577__123Graph_XChart_5E" localSheetId="15" hidden="1">#N/A</definedName>
    <definedName name="_578__123Graph_XChart_5E" localSheetId="16" hidden="1">#N/A</definedName>
    <definedName name="_579__123Graph_XChart_5E" localSheetId="17" hidden="1">#N/A</definedName>
    <definedName name="_580__123Graph_XChart_5E" localSheetId="18" hidden="1">#N/A</definedName>
    <definedName name="_581__123Graph_XChart_5E" localSheetId="1" hidden="1">#REF!</definedName>
    <definedName name="_582__123Graph_XChart_5E" localSheetId="2" hidden="1">#REF!</definedName>
    <definedName name="_583__123Graph_XChart_5E" localSheetId="12" hidden="1">#N/A</definedName>
    <definedName name="_584__123Graph_XChart_5E" localSheetId="13" hidden="1">#N/A</definedName>
    <definedName name="_585__123Graph_XChart_5E" hidden="1">#REF!</definedName>
    <definedName name="_586__123Graph_XChart_6E" localSheetId="14" hidden="1">#N/A</definedName>
    <definedName name="_587__123Graph_XChart_6E" localSheetId="15" hidden="1">#N/A</definedName>
    <definedName name="_588__123Graph_XChart_6E" localSheetId="16" hidden="1">#N/A</definedName>
    <definedName name="_589__123Graph_XChart_6E" localSheetId="17" hidden="1">#N/A</definedName>
    <definedName name="_590__123Graph_XChart_6E" localSheetId="18" hidden="1">#N/A</definedName>
    <definedName name="_591__123Graph_XChart_6E" localSheetId="1" hidden="1">#REF!</definedName>
    <definedName name="_592__123Graph_XChart_6E" localSheetId="2" hidden="1">#REF!</definedName>
    <definedName name="_593__123Graph_XChart_6E" localSheetId="12" hidden="1">#N/A</definedName>
    <definedName name="_594__123Graph_XChart_6E" localSheetId="13" hidden="1">#N/A</definedName>
    <definedName name="_595__123Graph_XChart_6E" hidden="1">#REF!</definedName>
    <definedName name="_596__123Graph_XCHART_7" hidden="1">[1]SMALAY_BAN1!$B$10:$B$21</definedName>
    <definedName name="_597__123Graph_XCHART_8" hidden="1">[1]SMALAY_BAN1!$B$10:$B$21</definedName>
    <definedName name="_598__123Graph_XChart_8F" localSheetId="14" hidden="1">#N/A</definedName>
    <definedName name="_599__123Graph_XChart_8F" localSheetId="15" hidden="1">#N/A</definedName>
    <definedName name="_600__123Graph_XChart_8F" localSheetId="16" hidden="1">#N/A</definedName>
    <definedName name="_601__123Graph_XChart_8F" localSheetId="17" hidden="1">#N/A</definedName>
    <definedName name="_602__123Graph_XChart_8F" localSheetId="18" hidden="1">#N/A</definedName>
    <definedName name="_603__123Graph_XChart_8F" localSheetId="1" hidden="1">#REF!</definedName>
    <definedName name="_604__123Graph_XChart_8F" localSheetId="2" hidden="1">#REF!</definedName>
    <definedName name="_605__123Graph_XChart_8F" localSheetId="12" hidden="1">#N/A</definedName>
    <definedName name="_606__123Graph_XChart_8F" localSheetId="13" hidden="1">#N/A</definedName>
    <definedName name="_607__123Graph_XChart_8F" hidden="1">#REF!</definedName>
    <definedName name="_608__123Graph_XCHART_9" hidden="1">[1]SMALAY_BAN1!$B$10:$B$21</definedName>
    <definedName name="_609__123Graph_XChart_9F" localSheetId="14" hidden="1">#N/A</definedName>
    <definedName name="_610__123Graph_XChart_9F" localSheetId="15" hidden="1">#N/A</definedName>
    <definedName name="_611__123Graph_XChart_9F" localSheetId="16" hidden="1">#N/A</definedName>
    <definedName name="_612__123Graph_XChart_9F" localSheetId="17" hidden="1">#N/A</definedName>
    <definedName name="_613__123Graph_XChart_9F" localSheetId="18" hidden="1">#N/A</definedName>
    <definedName name="_614__123Graph_XChart_9F" localSheetId="1" hidden="1">#REF!</definedName>
    <definedName name="_615__123Graph_XChart_9F" localSheetId="2" hidden="1">#REF!</definedName>
    <definedName name="_616__123Graph_XChart_9F" localSheetId="12" hidden="1">#N/A</definedName>
    <definedName name="_617__123Graph_XChart_9F" localSheetId="13" hidden="1">#N/A</definedName>
    <definedName name="_618__123Graph_XChart_9F" hidden="1">#REF!</definedName>
    <definedName name="_Fill" localSheetId="14" hidden="1">#N/A</definedName>
    <definedName name="_Fill" localSheetId="15" hidden="1">#N/A</definedName>
    <definedName name="_Fill" localSheetId="16" hidden="1">#N/A</definedName>
    <definedName name="_Fill" localSheetId="17" hidden="1">#N/A</definedName>
    <definedName name="_Fill" localSheetId="18" hidden="1">#N/A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1" hidden="1">'1.4 - 1.5_DONE'!#REF!</definedName>
    <definedName name="_Fill" localSheetId="2" hidden="1">'1.6 -1.7_DONE'!#REF!</definedName>
    <definedName name="_Fill" localSheetId="12" hidden="1">#N/A</definedName>
    <definedName name="_Fill" localSheetId="13" hidden="1">#N/A</definedName>
    <definedName name="_Fill" hidden="1">'1.1 - 1.3_ DONE'!$D$52:$L$52</definedName>
    <definedName name="_Key1" hidden="1">#REF!</definedName>
    <definedName name="_Order1" hidden="1">255</definedName>
    <definedName name="_Sort" hidden="1">#REF!</definedName>
    <definedName name="_xlnm.Print_Area" localSheetId="6">'1.1 - 1.2 BIL LEM &amp; KER_DONE '!$B$2:$F$48</definedName>
    <definedName name="_xlnm.Print_Area" localSheetId="7">'1.1 - 1.2_DONE'!$B$2:$I$48</definedName>
    <definedName name="_xlnm.Print_Area" localSheetId="0">'1.1 - 1.3_ DONE'!$B$2:$M$65</definedName>
    <definedName name="_xlnm.Print_Area" localSheetId="14">'1.10 SUA_PORK_DONE'!$B$1:$M$34</definedName>
    <definedName name="_xlnm.Print_Area" localSheetId="15">'1.11 SUA_CHICKEN MEAT_DONE'!$B$1:$O$32</definedName>
    <definedName name="_xlnm.Print_Area" localSheetId="4">'1.11_DONE'!$B$1:$M$31</definedName>
    <definedName name="_xlnm.Print_Area" localSheetId="16">'1.12 SUA_DUCK MEAT_DONE'!$B$1:$M$32</definedName>
    <definedName name="_xlnm.Print_Area" localSheetId="5">'1.12_DONE (2)'!$A$1:$F$30</definedName>
    <definedName name="_xlnm.Print_Area" localSheetId="17">'1.13 SUA_EGG_DONE'!$B$1:$M$36</definedName>
    <definedName name="_xlnm.Print_Area" localSheetId="18">'1.14 SUA_FRESH MILK_DONE'!$B$1:$M$32</definedName>
    <definedName name="_xlnm.Print_Area" localSheetId="19">'1.15 - 1.16_DONE'!$B$2:$F$46</definedName>
    <definedName name="_xlnm.Print_Area" localSheetId="20">'1.17 - 1.18 BIL ANGSA&amp;PUYUH'!$B$2:$F$48</definedName>
    <definedName name="_xlnm.Print_Area" localSheetId="21">'1.19 - 1.20 BIL SEL&amp;BEL '!$B$2:$F$48</definedName>
    <definedName name="_xlnm.Print_Area" localSheetId="22">'1.21 - 1.22 BIL UNTA&amp;MUTR'!$B$2:$F$48</definedName>
    <definedName name="_xlnm.Print_Area" localSheetId="11">'1.21 MALAY_NILDG_DONE'!$B$2:$G$23</definedName>
    <definedName name="_xlnm.Print_Area" localSheetId="23">'1.23 - 1.24 BIL KUD&amp;RUS'!$B$2:$F$48</definedName>
    <definedName name="_xlnm.Print_Area" localSheetId="24">'1.25 BIL ARNAB'!$B$2:$F$48</definedName>
    <definedName name="_xlnm.Print_Area" localSheetId="25">'1.26 PPIT_DONE'!$B$2:$G$55</definedName>
    <definedName name="_xlnm.Print_Area" localSheetId="8">'1.3 - 1.4 BIL KBG &amp; BER_DONE'!$B$2:$F$48</definedName>
    <definedName name="_xlnm.Print_Area" localSheetId="1">'1.4 - 1.5_DONE'!$A$1:$G$39</definedName>
    <definedName name="_xlnm.Print_Area" localSheetId="9">'1.5 - 1.6 BIL AYM &amp; ITK_DONE'!$B$2:$F$48</definedName>
    <definedName name="_xlnm.Print_Area" localSheetId="2">'1.6 -1.7_DONE'!$A$1:$G$39</definedName>
    <definedName name="_xlnm.Print_Area" localSheetId="10">'1.7 BIL BABI_DONE'!$B$2:$F$48</definedName>
    <definedName name="_xlnm.Print_Area" localSheetId="12">'1.8 SUA_BEEF_DONE'!$B$1:$M$32</definedName>
    <definedName name="_xlnm.Print_Area" localSheetId="3">'1.8_DONE'!$A$1:$F$29</definedName>
    <definedName name="_xlnm.Print_Area" localSheetId="13">'1.9 SUA_MUTTON_DONE'!$B$1:$M$32</definedName>
    <definedName name="_xlnm.Print_Area">#REF!</definedName>
    <definedName name="_xlnm.Print_Titles" localSheetId="25">'1.26 PPIT_DONE'!$2:$3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64" l="1"/>
  <c r="I29" i="64"/>
  <c r="I27" i="64"/>
  <c r="I23" i="64"/>
  <c r="I15" i="64"/>
  <c r="I13" i="64"/>
  <c r="I10" i="64"/>
  <c r="I8" i="64"/>
  <c r="I6" i="64"/>
  <c r="I35" i="63"/>
  <c r="I33" i="63"/>
  <c r="I31" i="63"/>
  <c r="I29" i="63"/>
  <c r="I25" i="63"/>
  <c r="I23" i="63"/>
  <c r="I15" i="63"/>
  <c r="I13" i="63"/>
  <c r="I10" i="63"/>
  <c r="I8" i="63"/>
  <c r="I6" i="63"/>
  <c r="I31" i="62"/>
  <c r="I29" i="62"/>
  <c r="I27" i="62"/>
  <c r="I23" i="62"/>
  <c r="I21" i="62"/>
  <c r="I15" i="62"/>
  <c r="I13" i="62"/>
  <c r="I10" i="62"/>
  <c r="I8" i="62"/>
  <c r="I6" i="62"/>
  <c r="K31" i="61"/>
  <c r="K29" i="61"/>
  <c r="K27" i="61"/>
  <c r="K23" i="61"/>
  <c r="K21" i="61"/>
  <c r="K15" i="61"/>
  <c r="K13" i="61"/>
  <c r="K10" i="61"/>
  <c r="K8" i="61"/>
  <c r="K6" i="61"/>
  <c r="I33" i="60"/>
  <c r="I31" i="60"/>
  <c r="I29" i="60"/>
  <c r="I23" i="60"/>
  <c r="I21" i="60"/>
  <c r="I15" i="60"/>
  <c r="I13" i="60"/>
  <c r="I10" i="60"/>
  <c r="I8" i="60"/>
  <c r="I6" i="60"/>
  <c r="I31" i="59"/>
  <c r="I29" i="59"/>
  <c r="I27" i="59"/>
  <c r="I23" i="59"/>
  <c r="I15" i="59"/>
  <c r="I13" i="59"/>
  <c r="I10" i="59"/>
  <c r="I8" i="59"/>
  <c r="I6" i="59"/>
  <c r="I31" i="58"/>
  <c r="I29" i="58"/>
  <c r="I27" i="58"/>
  <c r="I23" i="58"/>
  <c r="I21" i="58"/>
  <c r="I15" i="58"/>
  <c r="I13" i="58"/>
  <c r="I10" i="58"/>
  <c r="I8" i="58"/>
  <c r="I6" i="58"/>
  <c r="F18" i="57"/>
  <c r="F22" i="57"/>
  <c r="E18" i="57"/>
  <c r="E22" i="57"/>
  <c r="D18" i="57"/>
  <c r="D22" i="57"/>
  <c r="C18" i="57"/>
  <c r="C22" i="57"/>
  <c r="F18" i="56"/>
  <c r="F22" i="56"/>
  <c r="E18" i="56"/>
  <c r="E22" i="56"/>
  <c r="D18" i="56"/>
  <c r="D22" i="56"/>
  <c r="C18" i="56"/>
  <c r="C22" i="56"/>
  <c r="D45" i="42"/>
  <c r="D41" i="42"/>
  <c r="C18" i="50"/>
  <c r="E12" i="55"/>
  <c r="F12" i="55"/>
  <c r="G12" i="55"/>
  <c r="E19" i="55"/>
  <c r="F19" i="55"/>
  <c r="G19" i="55"/>
  <c r="E24" i="55"/>
  <c r="F24" i="55"/>
  <c r="G24" i="55"/>
  <c r="E28" i="55"/>
  <c r="F28" i="55"/>
  <c r="G28" i="55"/>
  <c r="E33" i="55"/>
  <c r="F33" i="55"/>
  <c r="F54" i="55"/>
  <c r="G33" i="55"/>
  <c r="E41" i="55"/>
  <c r="F41" i="55"/>
  <c r="G41" i="55"/>
  <c r="E44" i="55"/>
  <c r="F44" i="55"/>
  <c r="G44" i="55"/>
  <c r="G54" i="55"/>
  <c r="E47" i="55"/>
  <c r="F47" i="55"/>
  <c r="G47" i="55"/>
  <c r="E51" i="55"/>
  <c r="F51" i="55"/>
  <c r="G51" i="55"/>
  <c r="C18" i="53"/>
  <c r="C22" i="53"/>
  <c r="D18" i="53"/>
  <c r="E18" i="53"/>
  <c r="E22" i="53"/>
  <c r="F18" i="53"/>
  <c r="F22" i="53"/>
  <c r="D22" i="53"/>
  <c r="C41" i="53"/>
  <c r="D41" i="53"/>
  <c r="E41" i="53"/>
  <c r="F41" i="53"/>
  <c r="C45" i="53"/>
  <c r="D45" i="53"/>
  <c r="E45" i="53"/>
  <c r="F45" i="53"/>
  <c r="C18" i="52"/>
  <c r="D18" i="52"/>
  <c r="E18" i="52"/>
  <c r="F18" i="52"/>
  <c r="F22" i="52"/>
  <c r="C22" i="52"/>
  <c r="D22" i="52"/>
  <c r="E22" i="52"/>
  <c r="C41" i="52"/>
  <c r="C45" i="52"/>
  <c r="D41" i="52"/>
  <c r="D45" i="52"/>
  <c r="E41" i="52"/>
  <c r="F41" i="52"/>
  <c r="E45" i="52"/>
  <c r="F45" i="52"/>
  <c r="C18" i="51"/>
  <c r="C22" i="51"/>
  <c r="D18" i="51"/>
  <c r="E18" i="51"/>
  <c r="F18" i="51"/>
  <c r="F22" i="51"/>
  <c r="D22" i="51"/>
  <c r="E22" i="51"/>
  <c r="C41" i="51"/>
  <c r="D41" i="51"/>
  <c r="E41" i="51"/>
  <c r="E45" i="51"/>
  <c r="F41" i="51"/>
  <c r="F45" i="51"/>
  <c r="C45" i="51"/>
  <c r="D45" i="51"/>
  <c r="D45" i="50"/>
  <c r="C45" i="50"/>
  <c r="F41" i="50"/>
  <c r="F45" i="50"/>
  <c r="E41" i="50"/>
  <c r="E45" i="50"/>
  <c r="D41" i="50"/>
  <c r="C41" i="50"/>
  <c r="F18" i="50"/>
  <c r="F22" i="50"/>
  <c r="E18" i="50"/>
  <c r="E22" i="50"/>
  <c r="D18" i="50"/>
  <c r="D22" i="50"/>
  <c r="C22" i="50"/>
  <c r="D42" i="22"/>
  <c r="E42" i="22"/>
  <c r="F42" i="22"/>
  <c r="C42" i="22"/>
  <c r="E41" i="42"/>
  <c r="E45" i="42"/>
  <c r="F41" i="42"/>
  <c r="F45" i="42"/>
  <c r="E22" i="42"/>
  <c r="F22" i="42"/>
  <c r="E18" i="42"/>
  <c r="F18" i="42"/>
  <c r="E45" i="41"/>
  <c r="E41" i="41"/>
  <c r="F41" i="41"/>
  <c r="F45" i="41"/>
  <c r="E22" i="41"/>
  <c r="F22" i="41"/>
  <c r="E18" i="41"/>
  <c r="F18" i="41"/>
  <c r="E45" i="35"/>
  <c r="E41" i="35"/>
  <c r="F41" i="35"/>
  <c r="F45" i="35"/>
  <c r="E22" i="35"/>
  <c r="E18" i="35"/>
  <c r="F18" i="35"/>
  <c r="F22" i="35"/>
  <c r="C41" i="42"/>
  <c r="C45" i="42"/>
  <c r="D18" i="42"/>
  <c r="D22" i="42"/>
  <c r="C18" i="42"/>
  <c r="C22" i="42"/>
  <c r="D41" i="41"/>
  <c r="D45" i="41"/>
  <c r="C41" i="41"/>
  <c r="C45" i="41"/>
  <c r="D18" i="41"/>
  <c r="D22" i="41"/>
  <c r="C18" i="41"/>
  <c r="C22" i="41"/>
  <c r="D22" i="35"/>
  <c r="C22" i="35"/>
  <c r="C45" i="35"/>
  <c r="D41" i="35"/>
  <c r="D45" i="35"/>
  <c r="C41" i="35"/>
  <c r="D18" i="35"/>
  <c r="C18" i="35"/>
  <c r="D29" i="26"/>
  <c r="F29" i="26"/>
  <c r="C29" i="26"/>
  <c r="D24" i="26"/>
  <c r="F24" i="26"/>
  <c r="C24" i="26"/>
  <c r="D19" i="26"/>
  <c r="F19" i="26"/>
  <c r="C19" i="26"/>
  <c r="F14" i="26"/>
  <c r="E14" i="26"/>
  <c r="D14" i="26"/>
  <c r="C14" i="26"/>
  <c r="F9" i="26"/>
  <c r="E9" i="26"/>
  <c r="D9" i="26"/>
  <c r="C9" i="26"/>
  <c r="E9" i="25"/>
  <c r="F9" i="25"/>
  <c r="D9" i="25"/>
  <c r="C29" i="25"/>
  <c r="C24" i="25"/>
  <c r="C19" i="25"/>
  <c r="C14" i="25"/>
  <c r="D14" i="25"/>
  <c r="C9" i="25"/>
  <c r="G35" i="24"/>
  <c r="F35" i="24"/>
  <c r="E35" i="24"/>
  <c r="D35" i="24"/>
  <c r="C35" i="24"/>
  <c r="G16" i="24"/>
  <c r="F16" i="24"/>
  <c r="E16" i="24"/>
  <c r="D16" i="24"/>
  <c r="C16" i="24"/>
  <c r="F16" i="23"/>
  <c r="F35" i="23"/>
  <c r="E35" i="23"/>
  <c r="D35" i="23"/>
  <c r="C35" i="23"/>
  <c r="G16" i="23"/>
  <c r="E16" i="23"/>
  <c r="D16" i="23"/>
  <c r="C16" i="23"/>
  <c r="L40" i="1"/>
  <c r="D24" i="1"/>
  <c r="D26" i="1"/>
  <c r="D24" i="4"/>
  <c r="L22" i="1"/>
  <c r="F24" i="1"/>
  <c r="H24" i="1"/>
  <c r="J24" i="1"/>
  <c r="L24" i="1"/>
  <c r="F26" i="1"/>
  <c r="H26" i="1"/>
  <c r="J26" i="1"/>
  <c r="J28" i="1"/>
  <c r="L26" i="1"/>
  <c r="F24" i="4"/>
  <c r="H24" i="4"/>
  <c r="J24" i="4"/>
  <c r="L24" i="4"/>
  <c r="F64" i="1"/>
  <c r="D64" i="1"/>
  <c r="F58" i="1"/>
  <c r="D58" i="1"/>
  <c r="F52" i="1"/>
  <c r="D52" i="1"/>
  <c r="F46" i="1"/>
  <c r="D46" i="1"/>
  <c r="F40" i="1"/>
  <c r="D40" i="1"/>
  <c r="J29" i="4"/>
  <c r="H29" i="4"/>
  <c r="F29" i="4"/>
  <c r="D29" i="4"/>
  <c r="J19" i="4"/>
  <c r="H19" i="4"/>
  <c r="F19" i="4"/>
  <c r="D19" i="4"/>
  <c r="J14" i="4"/>
  <c r="H14" i="4"/>
  <c r="F14" i="4"/>
  <c r="D14" i="4"/>
  <c r="H58" i="1"/>
  <c r="H40" i="1"/>
  <c r="H46" i="1"/>
  <c r="H52" i="1"/>
  <c r="H64" i="1"/>
  <c r="C22" i="10"/>
  <c r="L19" i="4"/>
  <c r="L29" i="4"/>
  <c r="L14" i="4"/>
  <c r="G46" i="10"/>
  <c r="D22" i="1"/>
  <c r="D22" i="10"/>
  <c r="E22" i="10"/>
  <c r="F22" i="10"/>
  <c r="H22" i="10"/>
  <c r="I22" i="10"/>
  <c r="F22" i="1"/>
  <c r="H22" i="1"/>
  <c r="J22" i="1"/>
  <c r="H46" i="10"/>
  <c r="I46" i="10"/>
  <c r="J46" i="1"/>
  <c r="J52" i="1"/>
  <c r="J64" i="1"/>
  <c r="L14" i="1"/>
  <c r="L58" i="1"/>
  <c r="J14" i="1"/>
  <c r="H14" i="1"/>
  <c r="J58" i="1"/>
  <c r="F14" i="1"/>
  <c r="D29" i="25"/>
  <c r="F29" i="25"/>
  <c r="F14" i="25"/>
  <c r="E14" i="25"/>
  <c r="D24" i="25"/>
  <c r="D19" i="25"/>
  <c r="G35" i="23"/>
  <c r="F46" i="10"/>
  <c r="L46" i="1"/>
  <c r="G22" i="10"/>
  <c r="C46" i="10"/>
  <c r="D46" i="10"/>
  <c r="L64" i="1"/>
  <c r="L52" i="1"/>
  <c r="E46" i="10"/>
  <c r="E29" i="25"/>
  <c r="F19" i="25"/>
  <c r="E19" i="25"/>
  <c r="F24" i="25"/>
  <c r="E24" i="25"/>
  <c r="D14" i="1"/>
  <c r="J40" i="1"/>
  <c r="E24" i="26"/>
  <c r="E29" i="26"/>
  <c r="E19" i="26"/>
  <c r="F28" i="1"/>
  <c r="H28" i="1"/>
  <c r="L28" i="1"/>
  <c r="D28" i="1"/>
  <c r="E54" i="55"/>
</calcChain>
</file>

<file path=xl/comments1.xml><?xml version="1.0" encoding="utf-8"?>
<comments xmlns="http://schemas.openxmlformats.org/spreadsheetml/2006/main">
  <authors>
    <author>HPdemo</author>
  </authors>
  <commentList>
    <comment ref="D10" authorId="0" shapeId="0">
      <text>
        <r>
          <rPr>
            <b/>
            <sz val="11"/>
            <color indexed="81"/>
            <rFont val="Tahoma"/>
            <family val="2"/>
          </rPr>
          <t>Data asal:
72,089.1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Tahoma"/>
            <family val="2"/>
          </rPr>
          <t>Data asal:
96,328.9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11"/>
            <color indexed="81"/>
            <rFont val="Tahoma"/>
            <family val="2"/>
          </rPr>
          <t>Data asal:
94,785.3</t>
        </r>
      </text>
    </comment>
  </commentList>
</comments>
</file>

<file path=xl/sharedStrings.xml><?xml version="1.0" encoding="utf-8"?>
<sst xmlns="http://schemas.openxmlformats.org/spreadsheetml/2006/main" count="1554" uniqueCount="347">
  <si>
    <t>WILAYAH</t>
  </si>
  <si>
    <t>KERBAU</t>
  </si>
  <si>
    <t>LEMBU</t>
  </si>
  <si>
    <t>KAMBING</t>
  </si>
  <si>
    <t>BEBIRI</t>
  </si>
  <si>
    <t>Region</t>
  </si>
  <si>
    <t>Buffalo</t>
  </si>
  <si>
    <t>Cattle</t>
  </si>
  <si>
    <t>Goat</t>
  </si>
  <si>
    <t>Sheep</t>
  </si>
  <si>
    <t>Swine</t>
  </si>
  <si>
    <t xml:space="preserve"> P. Malaysia</t>
  </si>
  <si>
    <t>Jumlah</t>
  </si>
  <si>
    <t>Total</t>
  </si>
  <si>
    <t>Sabah</t>
  </si>
  <si>
    <t>Sarawak</t>
  </si>
  <si>
    <t>Livestock Type</t>
  </si>
  <si>
    <t>S. Malaysia</t>
  </si>
  <si>
    <t>JENIS TERNAKAN</t>
  </si>
  <si>
    <t xml:space="preserve"> </t>
  </si>
  <si>
    <t>KOMODITI</t>
  </si>
  <si>
    <t>Commodity</t>
  </si>
  <si>
    <t>Beef</t>
  </si>
  <si>
    <t>Mutton</t>
  </si>
  <si>
    <t>Pork</t>
  </si>
  <si>
    <t>Poultry Meat</t>
  </si>
  <si>
    <t>Chicken/Duck Eggs</t>
  </si>
  <si>
    <t>KULIT &amp; BELULANG</t>
  </si>
  <si>
    <t>Raw Hides &amp; Skins</t>
  </si>
  <si>
    <t>JUMLAH BESAR</t>
  </si>
  <si>
    <t>Ayam</t>
  </si>
  <si>
    <t>Itik</t>
  </si>
  <si>
    <t>Kerbau</t>
  </si>
  <si>
    <t>Lembu</t>
  </si>
  <si>
    <t>Kambing</t>
  </si>
  <si>
    <t>Bebiri</t>
  </si>
  <si>
    <t>Babi</t>
  </si>
  <si>
    <t>Poultry</t>
  </si>
  <si>
    <t>Duck</t>
  </si>
  <si>
    <t>(Total)</t>
  </si>
  <si>
    <t>(P. M'sia)</t>
  </si>
  <si>
    <t>NEGERI</t>
  </si>
  <si>
    <t>State</t>
  </si>
  <si>
    <t>Grand Total</t>
  </si>
  <si>
    <t>Perlis</t>
  </si>
  <si>
    <t>Kedah</t>
  </si>
  <si>
    <t>Pulau Pinang</t>
  </si>
  <si>
    <t>Perak</t>
  </si>
  <si>
    <t>Selangor</t>
  </si>
  <si>
    <t>N. Sembilan</t>
  </si>
  <si>
    <t>Melaka</t>
  </si>
  <si>
    <t>Johor</t>
  </si>
  <si>
    <t>Pahang</t>
  </si>
  <si>
    <t>Terengganu</t>
  </si>
  <si>
    <t>Kelantan</t>
  </si>
  <si>
    <t>W. Persekutuan</t>
  </si>
  <si>
    <t>Jumlah S. M'sia</t>
  </si>
  <si>
    <t>Total For P. M'sia</t>
  </si>
  <si>
    <t>DAGING BABI</t>
  </si>
  <si>
    <t xml:space="preserve">BABI </t>
  </si>
  <si>
    <t xml:space="preserve">Swine </t>
  </si>
  <si>
    <t xml:space="preserve">%   </t>
  </si>
  <si>
    <t xml:space="preserve">Sarawak </t>
  </si>
  <si>
    <t>Fresh milk</t>
  </si>
  <si>
    <t xml:space="preserve">Sabah </t>
  </si>
  <si>
    <t>A  Y  A  M</t>
  </si>
  <si>
    <t>Chicken</t>
  </si>
  <si>
    <t>DAGING</t>
  </si>
  <si>
    <t>TELUR</t>
  </si>
  <si>
    <t>PEMBIAK</t>
  </si>
  <si>
    <t>KAMPUNG</t>
  </si>
  <si>
    <t>Broiler</t>
  </si>
  <si>
    <t>Layer</t>
  </si>
  <si>
    <t>Breeder</t>
  </si>
  <si>
    <t>Local Fowl</t>
  </si>
  <si>
    <t>JUMLAH</t>
  </si>
  <si>
    <t>I  T  I  K</t>
  </si>
  <si>
    <t>-</t>
  </si>
  <si>
    <t>Page 1-2</t>
  </si>
  <si>
    <t>Page 3</t>
  </si>
  <si>
    <t>Page 5</t>
  </si>
  <si>
    <t>Page 6</t>
  </si>
  <si>
    <t>e : Anggaran (Estimate)</t>
  </si>
  <si>
    <t xml:space="preserve">          p : Sementara (Provisional)</t>
  </si>
  <si>
    <t xml:space="preserve">          e : Anggaran (Estimate)</t>
  </si>
  <si>
    <t>DAGING LEMBU/KERBAU</t>
  </si>
  <si>
    <t>DAGING KAMBING/BEBIRI</t>
  </si>
  <si>
    <t>DAGING AYAM/ITIK</t>
  </si>
  <si>
    <t>TELUR AYAM/ITIK</t>
  </si>
  <si>
    <t>Pembekalan (tan metrik)</t>
  </si>
  <si>
    <t>Supply (tonnes)</t>
  </si>
  <si>
    <t>Production (tonnes)</t>
  </si>
  <si>
    <t>Import (tan metrik)</t>
  </si>
  <si>
    <t>Pengeluaran (tan metrik)</t>
  </si>
  <si>
    <t>Import (tonnes)</t>
  </si>
  <si>
    <t>Penggunaan (tan metrik)</t>
  </si>
  <si>
    <t>Purata</t>
  </si>
  <si>
    <t>Average</t>
  </si>
  <si>
    <t>Annual percentage change</t>
  </si>
  <si>
    <t>Peratus perubahan tahunan (%)</t>
  </si>
  <si>
    <t xml:space="preserve"> Utilization (tonnes)</t>
  </si>
  <si>
    <t>Export (tonnes)</t>
  </si>
  <si>
    <t>Makanan ternakan (tan metrik)</t>
  </si>
  <si>
    <t>Feed (tonnes)</t>
  </si>
  <si>
    <t>Kerugian (tan metrik)</t>
  </si>
  <si>
    <t>Loss (tonnes)</t>
  </si>
  <si>
    <t>Prosesan (tan metrik)</t>
  </si>
  <si>
    <t>Processing (tonnes)</t>
  </si>
  <si>
    <t>Makanan (tan metrik)</t>
  </si>
  <si>
    <t>Food (tonnes)</t>
  </si>
  <si>
    <t>Penduduk ('000)</t>
  </si>
  <si>
    <t xml:space="preserve"> Penduduk ('000)</t>
  </si>
  <si>
    <t>Penggunaan per kapita (kg/thn)</t>
  </si>
  <si>
    <t xml:space="preserve"> Per capita consumption (kg/yr)</t>
  </si>
  <si>
    <t>Penggunaan per kapita (g/hari)</t>
  </si>
  <si>
    <t xml:space="preserve"> Per capita consumption (g/day)</t>
  </si>
  <si>
    <t>Kadar sara diri (%)</t>
  </si>
  <si>
    <t xml:space="preserve"> Self-sufficiency ratio (%)</t>
  </si>
  <si>
    <t>page 4</t>
  </si>
  <si>
    <t xml:space="preserve"> Beef (M. Tan/M. Tonne)</t>
  </si>
  <si>
    <t xml:space="preserve"> Mutton (M. Tan/M. Tonne)</t>
  </si>
  <si>
    <t>Poultry Meat ('000 M. Tan/ '000 M. Tonne)</t>
  </si>
  <si>
    <t>Chicken/Duck Eggs (Juta Biji/Mil. Eggs)</t>
  </si>
  <si>
    <t>n.a : Tiada maklumat (Not available)</t>
  </si>
  <si>
    <t>* Anggaran purata berat telur ayam/itik = 60 gm/biji</t>
  </si>
  <si>
    <t>** : ('000) M. Tan/('000) M. Tonne</t>
  </si>
  <si>
    <t>* Estimated average weight of chicken/duck egg = 60 gm/egg</t>
  </si>
  <si>
    <t>SUSU (SEGAR)</t>
  </si>
  <si>
    <t xml:space="preserve"> Pork (M. Tan/M. Tonne)</t>
  </si>
  <si>
    <t>Table 1.4:  Number of Poultry, Malaysia, 2021</t>
  </si>
  <si>
    <t>Table 1.5:  Number of Poultry, Malaysia, 2022</t>
  </si>
  <si>
    <t>Table 1.1: Number of Ruminant and Swine, Malaysia, 2022</t>
  </si>
  <si>
    <r>
      <t>Table 1.2: Number of Ruminant and Swine, Malaysia, 2023</t>
    </r>
    <r>
      <rPr>
        <i/>
        <vertAlign val="superscript"/>
        <sz val="16"/>
        <color indexed="8"/>
        <rFont val="Arial Narrow"/>
        <family val="2"/>
      </rPr>
      <t>e</t>
    </r>
  </si>
  <si>
    <r>
      <t xml:space="preserve">e : Anggaran </t>
    </r>
    <r>
      <rPr>
        <i/>
        <sz val="14"/>
        <color indexed="8"/>
        <rFont val="Arial Narrow"/>
        <family val="2"/>
      </rPr>
      <t>(Estimate)</t>
    </r>
  </si>
  <si>
    <r>
      <t>JADUAL 1.3: SIRI MASA BILANGAN TERNAKAN RUMINAN DAN BABI, MALAYSIA, 2019-2023</t>
    </r>
    <r>
      <rPr>
        <b/>
        <vertAlign val="superscript"/>
        <sz val="16"/>
        <color indexed="8"/>
        <rFont val="Arial Narrow"/>
        <family val="2"/>
      </rPr>
      <t>e</t>
    </r>
  </si>
  <si>
    <r>
      <t>Table 1.3: Time Series Number of Ruminant and Swine, Malaysia, 2019-2023</t>
    </r>
    <r>
      <rPr>
        <i/>
        <vertAlign val="superscript"/>
        <sz val="16"/>
        <color indexed="8"/>
        <rFont val="Arial Narrow"/>
        <family val="2"/>
      </rPr>
      <t>e</t>
    </r>
  </si>
  <si>
    <r>
      <t xml:space="preserve">KERBAU </t>
    </r>
    <r>
      <rPr>
        <i/>
        <sz val="16"/>
        <color indexed="8"/>
        <rFont val="Arial Narrow"/>
        <family val="2"/>
      </rPr>
      <t>(Buffalo)</t>
    </r>
  </si>
  <si>
    <r>
      <t xml:space="preserve">LEMBU </t>
    </r>
    <r>
      <rPr>
        <i/>
        <sz val="16"/>
        <color indexed="8"/>
        <rFont val="Arial Narrow"/>
        <family val="2"/>
      </rPr>
      <t>(Cattle)</t>
    </r>
  </si>
  <si>
    <r>
      <t>KAMBING</t>
    </r>
    <r>
      <rPr>
        <i/>
        <sz val="16"/>
        <color indexed="8"/>
        <rFont val="Arial Narrow"/>
        <family val="2"/>
      </rPr>
      <t xml:space="preserve"> (Goat)</t>
    </r>
  </si>
  <si>
    <r>
      <t xml:space="preserve">BEBIRI </t>
    </r>
    <r>
      <rPr>
        <i/>
        <sz val="16"/>
        <color indexed="8"/>
        <rFont val="Arial Narrow"/>
        <family val="2"/>
      </rPr>
      <t>(Sheep)</t>
    </r>
  </si>
  <si>
    <r>
      <t xml:space="preserve">BABI </t>
    </r>
    <r>
      <rPr>
        <i/>
        <sz val="16"/>
        <color indexed="8"/>
        <rFont val="Arial Narrow"/>
        <family val="2"/>
      </rPr>
      <t>(Swine)</t>
    </r>
  </si>
  <si>
    <r>
      <t xml:space="preserve">KERBAU </t>
    </r>
    <r>
      <rPr>
        <i/>
        <sz val="14"/>
        <color indexed="8"/>
        <rFont val="Arial Narrow"/>
        <family val="2"/>
      </rPr>
      <t>(Buffalo)</t>
    </r>
  </si>
  <si>
    <r>
      <t xml:space="preserve">LEMBU </t>
    </r>
    <r>
      <rPr>
        <i/>
        <sz val="14"/>
        <color indexed="8"/>
        <rFont val="Arial Narrow"/>
        <family val="2"/>
      </rPr>
      <t>(Cattle)</t>
    </r>
  </si>
  <si>
    <r>
      <t>KAMBING</t>
    </r>
    <r>
      <rPr>
        <i/>
        <sz val="14"/>
        <color indexed="8"/>
        <rFont val="Arial Narrow"/>
        <family val="2"/>
      </rPr>
      <t xml:space="preserve"> (Goat)</t>
    </r>
  </si>
  <si>
    <r>
      <t xml:space="preserve">BEBIRI </t>
    </r>
    <r>
      <rPr>
        <i/>
        <sz val="14"/>
        <color indexed="8"/>
        <rFont val="Arial Narrow"/>
        <family val="2"/>
      </rPr>
      <t>(Sheep)</t>
    </r>
  </si>
  <si>
    <r>
      <t xml:space="preserve">BABI </t>
    </r>
    <r>
      <rPr>
        <i/>
        <sz val="14"/>
        <color indexed="8"/>
        <rFont val="Arial Narrow"/>
        <family val="2"/>
      </rPr>
      <t>(Swine)</t>
    </r>
  </si>
  <si>
    <r>
      <t xml:space="preserve">n.a : Tiada maklumat </t>
    </r>
    <r>
      <rPr>
        <i/>
        <sz val="12"/>
        <color indexed="8"/>
        <rFont val="Arial Narrow"/>
        <family val="2"/>
      </rPr>
      <t>(Not available)</t>
    </r>
  </si>
  <si>
    <r>
      <t xml:space="preserve">e : Anggaran </t>
    </r>
    <r>
      <rPr>
        <i/>
        <sz val="12"/>
        <color indexed="8"/>
        <rFont val="Arial Narrow"/>
        <family val="2"/>
      </rPr>
      <t>(Estimate)</t>
    </r>
  </si>
  <si>
    <t>JADUAL 1.1: BILANGAN TERNAKAN RUMINAN DAN BABI, MALAYSIA, 2023</t>
  </si>
  <si>
    <r>
      <t>JADUAL 1.2: BILANGAN TERNAKAN RUMINAN DAN BABI, MALAYSIA, 2024</t>
    </r>
    <r>
      <rPr>
        <b/>
        <vertAlign val="superscript"/>
        <sz val="16"/>
        <color indexed="8"/>
        <rFont val="Arial Narrow"/>
        <family val="2"/>
      </rPr>
      <t>e</t>
    </r>
  </si>
  <si>
    <r>
      <t>2024</t>
    </r>
    <r>
      <rPr>
        <b/>
        <vertAlign val="superscript"/>
        <sz val="15"/>
        <color indexed="9"/>
        <rFont val="Arial Narrow"/>
        <family val="2"/>
      </rPr>
      <t>e</t>
    </r>
  </si>
  <si>
    <t>JADUAL 1.5: BILANGAN ITIK, MALAYSIA, 2022</t>
  </si>
  <si>
    <t>JADUAL 1.4: BILANGAN AYAM, MALAYSIA, 2022</t>
  </si>
  <si>
    <r>
      <rPr>
        <b/>
        <i/>
        <sz val="14"/>
        <color indexed="8"/>
        <rFont val="Arial Narrow"/>
        <family val="2"/>
      </rPr>
      <t>S. Malaysia</t>
    </r>
    <r>
      <rPr>
        <i/>
        <sz val="14"/>
        <color indexed="8"/>
        <rFont val="Arial Narrow"/>
        <family val="2"/>
      </rPr>
      <t xml:space="preserve"> (P. M'sia)</t>
    </r>
  </si>
  <si>
    <r>
      <rPr>
        <b/>
        <i/>
        <sz val="14"/>
        <color indexed="8"/>
        <rFont val="Arial Narrow"/>
        <family val="2"/>
      </rPr>
      <t>Jumlah</t>
    </r>
    <r>
      <rPr>
        <i/>
        <sz val="14"/>
        <color indexed="8"/>
        <rFont val="Arial Narrow"/>
        <family val="2"/>
      </rPr>
      <t>(Total)</t>
    </r>
  </si>
  <si>
    <t>23-21</t>
  </si>
  <si>
    <r>
      <t>2024</t>
    </r>
    <r>
      <rPr>
        <b/>
        <vertAlign val="superscript"/>
        <sz val="16"/>
        <color indexed="9"/>
        <rFont val="Arial Narrow"/>
        <family val="2"/>
      </rPr>
      <t>e</t>
    </r>
  </si>
  <si>
    <t>JADUAL 1.6: BILANGAN AYAM, MALAYSIA, 2023</t>
  </si>
  <si>
    <t>JADUAL 1.7: BILANGAN ITIK, MALAYSIA, 2023</t>
  </si>
  <si>
    <t>JADUAL 1.8: BILANGAN TERNAKAN RUMINAN DAN BABI - PERATUS PERUBAHAN BAGI TAHUN 2023 BERBANDING TAHUN 2023 , MALAYSIA</t>
  </si>
  <si>
    <t>SUSU SEGAR</t>
  </si>
  <si>
    <t>Fresh Milk</t>
  </si>
  <si>
    <t>JADUAL 1.21: NILAI DILADANG HASILAN TERNAKAN MEGIKUT KOMODITI (RM JUTA), MALAYSIA, 2018 - 2023</t>
  </si>
  <si>
    <t>Table 1.21: Ex-Farm Value of Livestock Products by Commodity (RM Million), Malaysia, 2017-2022</t>
  </si>
  <si>
    <r>
      <t>JADUAL 1.11: SIRI MASA BILANGAN SEMBELIHAN RUMINAN DAN BABI, MALAYSIA, 2020-2024</t>
    </r>
    <r>
      <rPr>
        <b/>
        <vertAlign val="superscript"/>
        <sz val="16"/>
        <color indexed="8"/>
        <rFont val="Arial Narrow"/>
        <family val="2"/>
      </rPr>
      <t>e</t>
    </r>
  </si>
  <si>
    <t>Table 1.6:  Number of Poultry, Malaysia, 2021</t>
  </si>
  <si>
    <t>Table 1.7:  Number of Poultry, Malaysia, 2022</t>
  </si>
  <si>
    <t>Table 1.8: Number of Ruminant and Swine - Percentage Change Between 2022 and 2021, Malaysia</t>
  </si>
  <si>
    <r>
      <t>Table 1.11: Time Series Number of Slaughter Ruminant and Swine, Malaysia, 2020 -2024</t>
    </r>
    <r>
      <rPr>
        <i/>
        <vertAlign val="superscript"/>
        <sz val="14"/>
        <color indexed="8"/>
        <rFont val="Arial Narrow"/>
        <family val="2"/>
      </rPr>
      <t>e</t>
    </r>
  </si>
  <si>
    <t>JADUAL 1.12: BILANGAN SEMBELIHAN RUMINAN DAN BABI - PERATUS PERUBAHAN BAGI TAHUN 2023 BERBANDING TAHUN 2022 , MALAYSIA</t>
  </si>
  <si>
    <t>Table 1.12: Number of Slaughter Ruminant and Swine - Percentage Change Between 2022 and 2021, Malaysia</t>
  </si>
  <si>
    <t>JADUAL 1.1: BILANGAN TERNAKAN RUMINAN, BABI DAN AYAM/ITIK MENGIKUT NEGERI, MALAYSIA, 2023</t>
  </si>
  <si>
    <t>Table 1.1: Number of Ruminant, Swine and Poultry By States, Malaysia, 2022</t>
  </si>
  <si>
    <r>
      <t>JADUAL 1.2: BILANGAN TERNAKAN RUMINAN, BABI DAN AYAM/ITIK MENGIKUT NEGERI, MALAYSIA, 2024</t>
    </r>
    <r>
      <rPr>
        <b/>
        <vertAlign val="superscript"/>
        <sz val="14"/>
        <color indexed="8"/>
        <rFont val="Arial Narrow"/>
        <family val="2"/>
      </rPr>
      <t>e</t>
    </r>
  </si>
  <si>
    <r>
      <t>Table 1.2: Number of Ruminant, Swine and Poultry By States, Malaysia, 2023</t>
    </r>
    <r>
      <rPr>
        <i/>
        <vertAlign val="superscript"/>
        <sz val="14"/>
        <color indexed="8"/>
        <rFont val="Arial Narrow"/>
        <family val="2"/>
      </rPr>
      <t>e</t>
    </r>
  </si>
  <si>
    <t>Ekor/Units</t>
  </si>
  <si>
    <t>JADUAL 1.16: NILAI DILADANG HASILAN TERNAKAN MEGIKUT KOMODITI (RM JUTA), MALAYSIA, 2020 - 2023</t>
  </si>
  <si>
    <t>Table 1.16: Ex-Farm Value of Livestock Products by Commodity (RM Million), Malaysia, 2020-2023</t>
  </si>
  <si>
    <t>JADUAL 1.15: PENGELUARAN HASILAN TERNAKAN MENGIKUT KOMODITI, MALAYSIA, 2020 - 2023</t>
  </si>
  <si>
    <t>Table 1.15: Output of Livestock Products by Commodity, Malaysia, 2020-2023</t>
  </si>
  <si>
    <t xml:space="preserve"> Beef </t>
  </si>
  <si>
    <t xml:space="preserve"> Mutton</t>
  </si>
  <si>
    <t xml:space="preserve"> Pork</t>
  </si>
  <si>
    <t>n.a</t>
  </si>
  <si>
    <r>
      <t xml:space="preserve">n.a : Tiada maklumat </t>
    </r>
    <r>
      <rPr>
        <i/>
        <sz val="14"/>
        <color indexed="8"/>
        <rFont val="Arial Narrow"/>
        <family val="2"/>
      </rPr>
      <t>(Not available)</t>
    </r>
  </si>
  <si>
    <t>JADUAL 1.1: BILANGAN TERNAKAN KERBAU MENGIKUT NEGERI, MALAYSIA, 2021-2024ᵉ</t>
  </si>
  <si>
    <t>JADUAL 1.2: BILANGAN TERNAKAN LEMBU MENGIKUT NEGERI, MALAYSIA, 2021-2024ᵉ</t>
  </si>
  <si>
    <t>JADUAL 1.3: BILANGAN TERNAKAN KAMBING MENGIKUT NEGERI, MALAYSIA, 2021-2024ᵉ</t>
  </si>
  <si>
    <t>JADUAL 1.4: BILANGAN TERNAKAN BEBIRI MENGIKUT NEGERI, MALAYSIA, 2021-2024ᵉ</t>
  </si>
  <si>
    <t>JADUAL 1.5: BILANGAN TERNAKAN AYAM MENGIKUT NEGERI, MALAYSIA, 2021-2024ᵉ</t>
  </si>
  <si>
    <t>JADUAL 1.6: BILANGAN TERNAKAN ITIK MENGIKUT NEGERI, MALAYSIA, 2021-2024ᵉ</t>
  </si>
  <si>
    <t>JADUAL 1.7: BILANGAN TERNAKAN BABI MENGIKUT NEGERI, MALAYSIA, 2021-2024ᵉ</t>
  </si>
  <si>
    <t>Pembekalan (biji)</t>
  </si>
  <si>
    <t>Supply (pcs)</t>
  </si>
  <si>
    <t>Pengeluaran (biji)</t>
  </si>
  <si>
    <t>Production (pcs)</t>
  </si>
  <si>
    <t>Import (biji)</t>
  </si>
  <si>
    <t>Import (pcs)</t>
  </si>
  <si>
    <t>Penggunaan (biji)</t>
  </si>
  <si>
    <t xml:space="preserve"> Utilization (pcs)</t>
  </si>
  <si>
    <t>Export (pcs)</t>
  </si>
  <si>
    <t>Makanan ternakan (biji)</t>
  </si>
  <si>
    <t>Feed (pcs)</t>
  </si>
  <si>
    <t>Kerugian (biji)</t>
  </si>
  <si>
    <t>Loss (pcs)</t>
  </si>
  <si>
    <t>Prosesan (biji)</t>
  </si>
  <si>
    <t>Processing (pcs)</t>
  </si>
  <si>
    <t>Makanan (biji)</t>
  </si>
  <si>
    <t>Food (pcs)</t>
  </si>
  <si>
    <t>Penggunaan per kapita (biji/thn)</t>
  </si>
  <si>
    <t xml:space="preserve"> Per capita consumption (pcs/yr)</t>
  </si>
  <si>
    <t>** 795.5</t>
  </si>
  <si>
    <t>**839.7</t>
  </si>
  <si>
    <t>**869.4</t>
  </si>
  <si>
    <t>**1,005.9</t>
  </si>
  <si>
    <r>
      <t>2024</t>
    </r>
    <r>
      <rPr>
        <b/>
        <i/>
        <sz val="14"/>
        <color indexed="9"/>
        <rFont val="Arial Narrow"/>
        <family val="2"/>
      </rPr>
      <t>ᵉ</t>
    </r>
  </si>
  <si>
    <r>
      <t>2024</t>
    </r>
    <r>
      <rPr>
        <b/>
        <vertAlign val="superscript"/>
        <sz val="14"/>
        <color indexed="9"/>
        <rFont val="Arial Narrow"/>
        <family val="2"/>
      </rPr>
      <t>e</t>
    </r>
  </si>
  <si>
    <t>JADUAL 1.17: BILANGAN ANGSA MENGIKUT NEGERI, MALAYSIA, 2021-2024ᵉ</t>
  </si>
  <si>
    <t>JADUAL 1.18: BILANGAN PUYUH MENGIKUT NEGERI, MALAYSIA, 2021-2024ᵉ</t>
  </si>
  <si>
    <t>JADUAL 1.20: BILANGAN AYAM BELANDA MENGIKUT NEGERI, MALAYSIA, 2021-2024ᵉ</t>
  </si>
  <si>
    <t>JADUAL 1.19: BILANGAN AYAM SELASIH MENGIKUT NEGERI, MALAYSIA, 2021-2024ᵉ</t>
  </si>
  <si>
    <t>JADUAL 1.22: BILANGAN AYAM MUTIARA MENGIKUT NEGERI, MALAYSIA, 2021-2024ᵉ</t>
  </si>
  <si>
    <t>JADUAL 1.21: BILANGAN BURUNG UNTA MENGIKUT NEGERI, MALAYSIA, 2021-2024ᵉ</t>
  </si>
  <si>
    <t>JADUAL 1.24: BILANGAN RUSA MENGIKUT NEGERI, MALAYSIA, 2021-2024ᵉ</t>
  </si>
  <si>
    <t>JADUAL 1.23: BILANGAN KUDA MENGIKUT NEGERI, MALAYSIA, 2021-2024ᵉ</t>
  </si>
  <si>
    <t>JADUAL 1.25: BILANGAN ARNAB MENGIKUT NEGERI, MALAYSIA, 2021-2024ᵉ</t>
  </si>
  <si>
    <r>
      <t xml:space="preserve">JUMLAH BESAR  </t>
    </r>
    <r>
      <rPr>
        <sz val="14"/>
        <color indexed="8"/>
        <rFont val="Arial Narrow"/>
        <family val="2"/>
      </rPr>
      <t>(</t>
    </r>
    <r>
      <rPr>
        <i/>
        <sz val="14"/>
        <color indexed="8"/>
        <rFont val="Arial Narrow"/>
        <family val="2"/>
      </rPr>
      <t>Grand Total)</t>
    </r>
  </si>
  <si>
    <t>SARAWAK</t>
  </si>
  <si>
    <t>SABAH</t>
  </si>
  <si>
    <t>Tanah Merah</t>
  </si>
  <si>
    <t>Pasir Puteh</t>
  </si>
  <si>
    <t>Ketereh</t>
  </si>
  <si>
    <t xml:space="preserve">   KELANTAN</t>
  </si>
  <si>
    <t>Bukit Payung</t>
  </si>
  <si>
    <t>Besut</t>
  </si>
  <si>
    <t xml:space="preserve">   TERENGGANU</t>
  </si>
  <si>
    <t>Jerantut</t>
  </si>
  <si>
    <t>Bentong</t>
  </si>
  <si>
    <t xml:space="preserve">   PAHANG</t>
  </si>
  <si>
    <t>IVM</t>
  </si>
  <si>
    <t>PTH A. Hitam</t>
  </si>
  <si>
    <t>Muar</t>
  </si>
  <si>
    <t>Labis</t>
  </si>
  <si>
    <t>Kluang</t>
  </si>
  <si>
    <t>Johor Bahru</t>
  </si>
  <si>
    <t>Batu Pahat</t>
  </si>
  <si>
    <t xml:space="preserve">   JOHOR</t>
  </si>
  <si>
    <t>Merlimau</t>
  </si>
  <si>
    <t>Masjid Tanah</t>
  </si>
  <si>
    <t>Jasin</t>
  </si>
  <si>
    <t>Alor Gajah</t>
  </si>
  <si>
    <t xml:space="preserve">   MELAKA</t>
  </si>
  <si>
    <t>Seremban</t>
  </si>
  <si>
    <t>Kuala Pilah</t>
  </si>
  <si>
    <t>Gemencheh</t>
  </si>
  <si>
    <t xml:space="preserve">   N.SEMBILAN</t>
  </si>
  <si>
    <t>Sepang</t>
  </si>
  <si>
    <t>Sabak Bernam</t>
  </si>
  <si>
    <t>Jeram</t>
  </si>
  <si>
    <t>Banting</t>
  </si>
  <si>
    <t xml:space="preserve">   SELANGOR</t>
  </si>
  <si>
    <t>Tapah</t>
  </si>
  <si>
    <t>Taiping</t>
  </si>
  <si>
    <t>Sungai Siput</t>
  </si>
  <si>
    <t>Parit</t>
  </si>
  <si>
    <t>Bagan Datoh</t>
  </si>
  <si>
    <t xml:space="preserve">   PERAK</t>
  </si>
  <si>
    <t>Sungai Bakap</t>
  </si>
  <si>
    <t xml:space="preserve">   P. PINANG</t>
  </si>
  <si>
    <t>Sungai Petani</t>
  </si>
  <si>
    <t>Kuala Ketil</t>
  </si>
  <si>
    <t>Kulim</t>
  </si>
  <si>
    <t>Jitra</t>
  </si>
  <si>
    <t xml:space="preserve">   KEDAH</t>
  </si>
  <si>
    <t>Arau</t>
  </si>
  <si>
    <t xml:space="preserve">   PERLIS</t>
  </si>
  <si>
    <t>Centre</t>
  </si>
  <si>
    <t>Number</t>
  </si>
  <si>
    <t>Production</t>
  </si>
  <si>
    <t>PUSAT</t>
  </si>
  <si>
    <t>BIL.</t>
  </si>
  <si>
    <t>PENGELUARAN</t>
  </si>
  <si>
    <t>Table 1.26: Milk Production by Milk Industry Servicing Centres (Litre), Malaysia, 2021 - 2023</t>
  </si>
  <si>
    <t>JADUAL 1.26: PENGELUARAN SUSU MENGIKUT PUSAT PERKHIDMATAN INDUSTRI TENUSU (LITER), MALAYSIA, 2021 - 2023</t>
  </si>
  <si>
    <t>Fresh milk (Juta Liter / Mil. Litre)</t>
  </si>
  <si>
    <t>Table 1.1: Number of Buffalo by States, Malaysia, 2021-2024ᵉ</t>
  </si>
  <si>
    <t>Table 1.2: Number of Cattle by States, Malaysia, 2021-2024ᵉ</t>
  </si>
  <si>
    <t>Table 1.3: Number of Goat by States, Malaysia, 2021-2024ᵉ</t>
  </si>
  <si>
    <t>Table 1.4: Number of Sheep by States, Malaysia, 2021-2024ᵉ</t>
  </si>
  <si>
    <t>Table 1.5: Number of Chicken by States, Malaysia, 2021-2024ᵉ</t>
  </si>
  <si>
    <t>Table 1.6: Number of Duck by States, Malaysia, 2021-2024ᵉ</t>
  </si>
  <si>
    <t>Table 1.7: Number of Swine by States, Malaysia, 2021-2024ᵉ</t>
  </si>
  <si>
    <t>Table 1.17: Number of Goose by States, Malaysia, 2021-2024ᵉ</t>
  </si>
  <si>
    <t>Raw Hides &amp; Skins (M. Tan/M. Tonne)</t>
  </si>
  <si>
    <t>2019/2020</t>
  </si>
  <si>
    <t>2020/2021</t>
  </si>
  <si>
    <t>2021/2022</t>
  </si>
  <si>
    <t>2022/2023</t>
  </si>
  <si>
    <t>Eksport (tan metrik)</t>
  </si>
  <si>
    <t>JADUAL 1.9: AKAUN PEMBEKALAN DAN PENGGUNAAN BAGI DAGING KAMBING/ BEBIRI, MALAYSIA, 2019-2023</t>
  </si>
  <si>
    <t>Table 1.9: Supply and Utilization Accounts for Mutton, Malaysia, 2019-2023</t>
  </si>
  <si>
    <t>JADUAL 1.8: AKAUN PEMBEKALAN DAN PENGGUNAAN BAGI DAGING LEMBU/ KERBAU, MALAYSIA, 2019-2023</t>
  </si>
  <si>
    <t>Table 1.8: Supply and Utilization Accounts for Beef, Malaysia, 2019-2023</t>
  </si>
  <si>
    <t>JADUAL 1.10: AKAUN PEMBEKALAN DAN PENGGUNAAN BAGI DAGING BABI, MALAYSIA, 2019-2023</t>
  </si>
  <si>
    <t>Table 1.10: Supply and Utilization Accounts for Pork, Malaysia, 2019-2023</t>
  </si>
  <si>
    <t>r</t>
  </si>
  <si>
    <t>JADUAL 1.11: AKAUN PEMBEKALAN DAN PENGGUNAAN BAGI DAGING AYAM, MALAYSIA, 2019-2023</t>
  </si>
  <si>
    <t>Table 1.11: Supply and Utilization Accounts for Chicken Meat, Malaysia, 2019-2023</t>
  </si>
  <si>
    <t>JADUAL 1.12: AKAUN PEMBEKALAN DAN PENGGUNAAN BAGI DAGING ITIK, MALAYSIA, 2019-2023</t>
  </si>
  <si>
    <t>Table 1.12: Supply and Utilization Accounts for Duck Meat, Malaysia, 2019-2023</t>
  </si>
  <si>
    <t>Eksport (biji)</t>
  </si>
  <si>
    <t>Penetasan (biji)</t>
  </si>
  <si>
    <t>Hatching (pcs)</t>
  </si>
  <si>
    <t>JADUAL 1.13: AKAUN PEMBEKALAN DAN PENGGUNAAN BAGI TELUR AYAM/ ITIK, MALAYSIA, 2019-2023</t>
  </si>
  <si>
    <t>Table 1.13: Supply and Utilization Accounts for Chicken/ Duck Egg, Malaysia, 2019-2023</t>
  </si>
  <si>
    <t>Pembekalan (liter)</t>
  </si>
  <si>
    <t>Supply (litre)</t>
  </si>
  <si>
    <t>Pengeluaran (liter)</t>
  </si>
  <si>
    <t>Production (litre)</t>
  </si>
  <si>
    <t>Import (liter)</t>
  </si>
  <si>
    <t>Import (litre)</t>
  </si>
  <si>
    <t>Penggunaan (liter)</t>
  </si>
  <si>
    <t xml:space="preserve"> Utilization (litre)</t>
  </si>
  <si>
    <t>Eksport (liter)</t>
  </si>
  <si>
    <t>Export (litre)</t>
  </si>
  <si>
    <t>Makanan ternakan (liter)</t>
  </si>
  <si>
    <t>Feed (litre)</t>
  </si>
  <si>
    <t>Kerugian (liter)</t>
  </si>
  <si>
    <t>Loss (litre)</t>
  </si>
  <si>
    <t>Prosesan (liter)</t>
  </si>
  <si>
    <t>Processing (litre)</t>
  </si>
  <si>
    <t>Makanan (liter)</t>
  </si>
  <si>
    <t>Food (litre)</t>
  </si>
  <si>
    <t>Penggunaan per kapita (liter/thn)</t>
  </si>
  <si>
    <t xml:space="preserve"> Per capita consumption (litre/yr)</t>
  </si>
  <si>
    <t>Penggunaan per kapita (ml/hari)</t>
  </si>
  <si>
    <t xml:space="preserve"> Per capita consumption (ml/day)</t>
  </si>
  <si>
    <t>JADUAL 1.14: AKAUN PEMBEKALAN DAN PENGGUNAAN BAGI SUSU SEGAR, MALAYSIA, 2019-2023</t>
  </si>
  <si>
    <t>Table 1.14: Supply and Utilization Accounts for Fresh Milk, Malaysia, 2019-2023</t>
  </si>
  <si>
    <t>Table 1.18: Number of Quail by States, Malaysia, 2021-2024ᵉ</t>
  </si>
  <si>
    <t>Table 1.19: Number of Silkies by States, Malaysia, 2021-2024ᵉ</t>
  </si>
  <si>
    <t>Table 1.20: Number of Turkey by States, Malaysia, 2021-2024ᵉ</t>
  </si>
  <si>
    <t>Table 1.21: Number of Ostrich by States, Malaysia, 2021-2024ᵉ</t>
  </si>
  <si>
    <t>Table 1.22: Number of Guinea Fowl by States, Malaysia, 2021-2024ᵉ</t>
  </si>
  <si>
    <t>Table 1.23: Number of Horse by States, Malaysia, 2021-2024ᵉ</t>
  </si>
  <si>
    <t>Table 1.22: Number of Deer by States, Malaysia, 2021-2024ᵉ</t>
  </si>
  <si>
    <t>Table 1.25: Number of Rabbit by States, Malaysia, 2021-2024ᵉ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</si>
</sst>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1" formatCode="_(* #,##0.00_);_(* \(#,##0.00\);_(* &quot;-&quot;??_);_(@_)"/>
    <numFmt numFmtId="179" formatCode="#,##0.0_);\(#,##0.0\)"/>
    <numFmt numFmtId="187" formatCode="#,##0.000_);\(#,##0.000\)"/>
    <numFmt numFmtId="188" formatCode="_(* #,##0.0_);_(* \(#,##0.0\);_(* &quot;-&quot;??_);_(@_)"/>
    <numFmt numFmtId="189" formatCode="_(* #,##0_);_(* \(#,##0\);_(* &quot;-&quot;??_);_(@_)"/>
    <numFmt numFmtId="202" formatCode="#,##0.0"/>
    <numFmt numFmtId="215" formatCode="#,##0.0;\-#,##0.0"/>
  </numFmts>
  <fonts count="72">
    <font>
      <sz val="12"/>
      <name val="Arial MT"/>
    </font>
    <font>
      <sz val="10"/>
      <name val="Arial"/>
      <family val="2"/>
    </font>
    <font>
      <sz val="14"/>
      <name val="Arial MT"/>
    </font>
    <font>
      <sz val="12"/>
      <name val="Arial MT"/>
    </font>
    <font>
      <sz val="15"/>
      <name val="Arial Narrow"/>
      <family val="2"/>
    </font>
    <font>
      <i/>
      <sz val="16"/>
      <color indexed="8"/>
      <name val="Arial Narrow"/>
      <family val="2"/>
    </font>
    <font>
      <i/>
      <sz val="14"/>
      <color indexed="8"/>
      <name val="Arial Narrow"/>
      <family val="2"/>
    </font>
    <font>
      <b/>
      <vertAlign val="superscript"/>
      <sz val="16"/>
      <color indexed="8"/>
      <name val="Arial Narrow"/>
      <family val="2"/>
    </font>
    <font>
      <i/>
      <vertAlign val="superscript"/>
      <sz val="16"/>
      <color indexed="8"/>
      <name val="Arial Narrow"/>
      <family val="2"/>
    </font>
    <font>
      <i/>
      <sz val="14"/>
      <color indexed="8"/>
      <name val="Arial Narrow"/>
      <family val="2"/>
    </font>
    <font>
      <b/>
      <vertAlign val="superscript"/>
      <sz val="14"/>
      <color indexed="8"/>
      <name val="Arial Narrow"/>
      <family val="2"/>
    </font>
    <font>
      <i/>
      <vertAlign val="superscript"/>
      <sz val="14"/>
      <color indexed="8"/>
      <name val="Arial Narrow"/>
      <family val="2"/>
    </font>
    <font>
      <i/>
      <sz val="12"/>
      <color indexed="8"/>
      <name val="Arial Narrow"/>
      <family val="2"/>
    </font>
    <font>
      <b/>
      <vertAlign val="superscript"/>
      <sz val="16"/>
      <color indexed="8"/>
      <name val="Arial Narrow"/>
      <family val="2"/>
    </font>
    <font>
      <b/>
      <vertAlign val="superscript"/>
      <sz val="15"/>
      <color indexed="9"/>
      <name val="Arial Narrow"/>
      <family val="2"/>
    </font>
    <font>
      <b/>
      <vertAlign val="superscript"/>
      <sz val="16"/>
      <color indexed="9"/>
      <name val="Arial Narrow"/>
      <family val="2"/>
    </font>
    <font>
      <i/>
      <sz val="14"/>
      <color indexed="8"/>
      <name val="Arial Narrow"/>
      <family val="2"/>
    </font>
    <font>
      <b/>
      <i/>
      <sz val="14"/>
      <color indexed="8"/>
      <name val="Arial Narrow"/>
      <family val="2"/>
    </font>
    <font>
      <sz val="14"/>
      <color indexed="8"/>
      <name val="Arial Narrow"/>
      <family val="2"/>
    </font>
    <font>
      <b/>
      <i/>
      <sz val="14"/>
      <color indexed="9"/>
      <name val="Arial Narrow"/>
      <family val="2"/>
    </font>
    <font>
      <b/>
      <vertAlign val="superscript"/>
      <sz val="14"/>
      <color indexed="9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4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MT"/>
    </font>
    <font>
      <i/>
      <sz val="16"/>
      <color theme="1"/>
      <name val="Arial Narrow"/>
      <family val="2"/>
    </font>
    <font>
      <sz val="14"/>
      <color theme="1"/>
      <name val="Arial Narrow"/>
      <family val="2"/>
    </font>
    <font>
      <i/>
      <sz val="14"/>
      <color theme="1"/>
      <name val="Arial Narrow"/>
      <family val="2"/>
    </font>
    <font>
      <sz val="16"/>
      <color theme="1"/>
      <name val="Arial Narrow"/>
      <family val="2"/>
    </font>
    <font>
      <i/>
      <sz val="8"/>
      <color theme="1"/>
      <name val="Arial Narrow"/>
      <family val="2"/>
    </font>
    <font>
      <sz val="13"/>
      <color theme="1"/>
      <name val="Arial Narrow"/>
      <family val="2"/>
    </font>
    <font>
      <sz val="13"/>
      <color theme="1"/>
      <name val="Century Gothic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6"/>
      <color theme="1"/>
      <name val="Arial MT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4"/>
      <color theme="1"/>
      <name val="Arial MT"/>
    </font>
    <font>
      <sz val="14"/>
      <color theme="1"/>
      <name val="Arial MT"/>
    </font>
    <font>
      <b/>
      <sz val="12"/>
      <color theme="1"/>
      <name val="Arial MT"/>
    </font>
    <font>
      <i/>
      <sz val="12"/>
      <color theme="1"/>
      <name val="Arial MT"/>
    </font>
    <font>
      <sz val="12"/>
      <color theme="1"/>
      <name val="Arial MT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3"/>
      <color theme="1"/>
      <name val="Arial Narrow"/>
      <family val="2"/>
    </font>
    <font>
      <i/>
      <sz val="13"/>
      <color theme="1"/>
      <name val="Arial Narrow"/>
      <family val="2"/>
    </font>
    <font>
      <i/>
      <sz val="12"/>
      <color theme="1"/>
      <name val="Arial Narrow"/>
      <family val="2"/>
    </font>
    <font>
      <sz val="14"/>
      <color theme="0"/>
      <name val="Arial MT"/>
    </font>
    <font>
      <sz val="12"/>
      <color theme="0"/>
      <name val="Arial MT"/>
    </font>
    <font>
      <sz val="15"/>
      <color theme="0"/>
      <name val="Arial Narrow"/>
      <family val="2"/>
    </font>
    <font>
      <sz val="14"/>
      <color theme="0"/>
      <name val="Arial Narrow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15"/>
      <color theme="0"/>
      <name val="Arial Narrow"/>
      <family val="2"/>
    </font>
    <font>
      <b/>
      <sz val="14"/>
      <color theme="0"/>
      <name val="Arial Narrow"/>
      <family val="2"/>
    </font>
    <font>
      <b/>
      <sz val="16"/>
      <color theme="0"/>
      <name val="Arial Narrow"/>
      <family val="2"/>
    </font>
    <font>
      <i/>
      <sz val="16"/>
      <color theme="0"/>
      <name val="Arial Narrow"/>
      <family val="2"/>
    </font>
    <font>
      <sz val="12"/>
      <color theme="0"/>
      <name val="Arial Narrow"/>
      <family val="2"/>
    </font>
    <font>
      <sz val="16"/>
      <color theme="0"/>
      <name val="Arial Narrow"/>
      <family val="2"/>
    </font>
    <font>
      <i/>
      <sz val="14"/>
      <color theme="0"/>
      <name val="Arial Narrow"/>
      <family val="2"/>
    </font>
    <font>
      <b/>
      <sz val="13"/>
      <color theme="0"/>
      <name val="Arial Narrow"/>
      <family val="2"/>
    </font>
    <font>
      <i/>
      <sz val="13"/>
      <color theme="0"/>
      <name val="Arial Narrow"/>
      <family val="2"/>
    </font>
    <font>
      <sz val="14"/>
      <color theme="1"/>
      <name val="Calibri"/>
      <family val="2"/>
      <scheme val="minor"/>
    </font>
    <font>
      <sz val="14"/>
      <color theme="4"/>
      <name val="Arial Narrow"/>
      <family val="2"/>
    </font>
    <font>
      <b/>
      <i/>
      <sz val="14"/>
      <color theme="0"/>
      <name val="Arial Narrow"/>
      <family val="2"/>
    </font>
    <font>
      <b/>
      <sz val="14"/>
      <color theme="4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26"/>
      </patternFill>
    </fill>
    <fill>
      <patternFill patternType="solid">
        <fgColor theme="7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theme="0" tint="-0.14996795556505021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9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/>
      <right style="thin">
        <color indexed="9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9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9"/>
      </right>
      <top style="thin">
        <color theme="1"/>
      </top>
      <bottom/>
      <diagonal/>
    </border>
    <border>
      <left style="thin">
        <color indexed="9"/>
      </left>
      <right style="thin">
        <color indexed="9"/>
      </right>
      <top style="thin">
        <color theme="1"/>
      </top>
      <bottom/>
      <diagonal/>
    </border>
    <border>
      <left/>
      <right style="thin">
        <color indexed="9"/>
      </right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37" fontId="3" fillId="0" borderId="0"/>
  </cellStyleXfs>
  <cellXfs count="769">
    <xf numFmtId="0" fontId="0" fillId="0" borderId="0" xfId="0"/>
    <xf numFmtId="0" fontId="2" fillId="0" borderId="0" xfId="0" applyFont="1"/>
    <xf numFmtId="0" fontId="0" fillId="6" borderId="0" xfId="0" applyFont="1" applyFill="1"/>
    <xf numFmtId="0" fontId="0" fillId="0" borderId="0" xfId="0" applyFont="1"/>
    <xf numFmtId="0" fontId="0" fillId="0" borderId="0" xfId="0" applyFont="1" applyBorder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0" fillId="6" borderId="0" xfId="0" applyFont="1" applyFill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 applyProtection="1">
      <alignment horizontal="centerContinuous"/>
    </xf>
    <xf numFmtId="0" fontId="27" fillId="0" borderId="0" xfId="0" applyFont="1" applyAlignment="1">
      <alignment horizontal="centerContinuous"/>
    </xf>
    <xf numFmtId="0" fontId="27" fillId="0" borderId="0" xfId="0" applyFont="1" applyAlignment="1" applyProtection="1">
      <alignment horizontal="centerContinuous"/>
    </xf>
    <xf numFmtId="0" fontId="29" fillId="0" borderId="0" xfId="0" applyFont="1" applyAlignment="1" applyProtection="1">
      <alignment horizontal="centerContinuous"/>
    </xf>
    <xf numFmtId="0" fontId="30" fillId="0" borderId="0" xfId="0" applyFont="1" applyBorder="1" applyAlignment="1">
      <alignment horizontal="left"/>
    </xf>
    <xf numFmtId="0" fontId="31" fillId="0" borderId="0" xfId="0" applyFont="1" applyAlignment="1" applyProtection="1">
      <alignment horizontal="centerContinuous" vertical="top"/>
    </xf>
    <xf numFmtId="0" fontId="32" fillId="0" borderId="0" xfId="0" applyFont="1" applyAlignment="1" applyProtection="1">
      <alignment horizontal="centerContinuous"/>
    </xf>
    <xf numFmtId="0" fontId="33" fillId="0" borderId="0" xfId="0" applyFont="1" applyAlignment="1" applyProtection="1">
      <alignment horizontal="centerContinuous"/>
    </xf>
    <xf numFmtId="0" fontId="31" fillId="0" borderId="1" xfId="0" applyFont="1" applyBorder="1" applyAlignment="1" applyProtection="1">
      <alignment horizontal="centerContinuous" vertical="top"/>
    </xf>
    <xf numFmtId="0" fontId="27" fillId="0" borderId="1" xfId="0" applyFont="1" applyBorder="1" applyAlignment="1">
      <alignment horizontal="centerContinuous"/>
    </xf>
    <xf numFmtId="0" fontId="32" fillId="0" borderId="1" xfId="0" applyFont="1" applyBorder="1" applyAlignment="1" applyProtection="1">
      <alignment horizontal="centerContinuous"/>
    </xf>
    <xf numFmtId="0" fontId="33" fillId="0" borderId="1" xfId="0" applyFont="1" applyBorder="1" applyAlignment="1" applyProtection="1">
      <alignment horizontal="centerContinuous"/>
    </xf>
    <xf numFmtId="0" fontId="27" fillId="0" borderId="1" xfId="0" applyFont="1" applyBorder="1" applyAlignment="1" applyProtection="1">
      <alignment horizontal="centerContinuous"/>
    </xf>
    <xf numFmtId="0" fontId="30" fillId="0" borderId="1" xfId="0" applyFont="1" applyBorder="1" applyAlignment="1">
      <alignment horizontal="centerContinuous"/>
    </xf>
    <xf numFmtId="0" fontId="28" fillId="0" borderId="0" xfId="0" applyFont="1" applyBorder="1" applyAlignment="1" applyProtection="1">
      <alignment horizontal="centerContinuous"/>
    </xf>
    <xf numFmtId="3" fontId="34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Continuous" vertical="top"/>
    </xf>
    <xf numFmtId="0" fontId="34" fillId="0" borderId="0" xfId="0" applyFont="1" applyBorder="1" applyAlignment="1" applyProtection="1">
      <alignment horizontal="centerContinuous"/>
    </xf>
    <xf numFmtId="0" fontId="31" fillId="0" borderId="0" xfId="0" applyFont="1" applyBorder="1" applyAlignment="1" applyProtection="1">
      <alignment horizontal="left"/>
    </xf>
    <xf numFmtId="0" fontId="28" fillId="0" borderId="2" xfId="0" applyFont="1" applyBorder="1" applyAlignment="1" applyProtection="1">
      <alignment horizontal="centerContinuous"/>
    </xf>
    <xf numFmtId="3" fontId="28" fillId="0" borderId="2" xfId="0" applyNumberFormat="1" applyFont="1" applyBorder="1" applyAlignment="1" applyProtection="1">
      <alignment horizontal="center"/>
    </xf>
    <xf numFmtId="0" fontId="30" fillId="0" borderId="3" xfId="0" applyFont="1" applyBorder="1" applyAlignment="1">
      <alignment horizontal="left"/>
    </xf>
    <xf numFmtId="0" fontId="33" fillId="0" borderId="0" xfId="0" applyFont="1" applyBorder="1" applyAlignment="1" applyProtection="1">
      <alignment horizontal="centerContinuous" vertical="top"/>
    </xf>
    <xf numFmtId="37" fontId="34" fillId="0" borderId="0" xfId="0" applyNumberFormat="1" applyFont="1" applyBorder="1" applyAlignment="1" applyProtection="1">
      <alignment horizontal="left"/>
    </xf>
    <xf numFmtId="0" fontId="34" fillId="0" borderId="0" xfId="0" applyFont="1" applyBorder="1" applyAlignment="1">
      <alignment horizontal="left"/>
    </xf>
    <xf numFmtId="0" fontId="35" fillId="0" borderId="0" xfId="0" applyFont="1" applyAlignment="1" applyProtection="1">
      <alignment horizontal="left" vertical="top"/>
    </xf>
    <xf numFmtId="0" fontId="32" fillId="0" borderId="0" xfId="0" applyFont="1" applyProtection="1"/>
    <xf numFmtId="0" fontId="32" fillId="0" borderId="0" xfId="0" applyFont="1" applyAlignment="1" applyProtection="1">
      <alignment horizontal="left"/>
    </xf>
    <xf numFmtId="0" fontId="30" fillId="0" borderId="0" xfId="0" applyFont="1" applyAlignment="1">
      <alignment horizontal="left"/>
    </xf>
    <xf numFmtId="0" fontId="34" fillId="0" borderId="0" xfId="0" applyFont="1" applyBorder="1" applyAlignment="1">
      <alignment horizontal="centerContinuous"/>
    </xf>
    <xf numFmtId="37" fontId="34" fillId="3" borderId="0" xfId="0" applyNumberFormat="1" applyFont="1" applyFill="1" applyBorder="1" applyAlignment="1" applyProtection="1">
      <alignment horizontal="center" vertical="center"/>
    </xf>
    <xf numFmtId="37" fontId="34" fillId="7" borderId="0" xfId="0" applyNumberFormat="1" applyFont="1" applyFill="1" applyBorder="1" applyAlignment="1" applyProtection="1">
      <alignment horizontal="center" vertical="center"/>
    </xf>
    <xf numFmtId="37" fontId="34" fillId="0" borderId="0" xfId="0" applyNumberFormat="1" applyFont="1" applyBorder="1" applyAlignment="1" applyProtection="1">
      <alignment horizontal="center"/>
    </xf>
    <xf numFmtId="37" fontId="34" fillId="3" borderId="0" xfId="0" applyNumberFormat="1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187" fontId="32" fillId="0" borderId="0" xfId="0" applyNumberFormat="1" applyFont="1" applyAlignment="1">
      <alignment vertical="center"/>
    </xf>
    <xf numFmtId="187" fontId="32" fillId="0" borderId="0" xfId="0" applyNumberFormat="1" applyFont="1" applyAlignment="1">
      <alignment horizontal="left" vertical="center"/>
    </xf>
    <xf numFmtId="0" fontId="36" fillId="0" borderId="0" xfId="0" applyFont="1" applyAlignment="1" applyProtection="1">
      <alignment horizontal="centerContinuous"/>
    </xf>
    <xf numFmtId="0" fontId="37" fillId="0" borderId="0" xfId="0" applyFont="1" applyAlignment="1" applyProtection="1">
      <alignment horizontal="centerContinuous"/>
    </xf>
    <xf numFmtId="0" fontId="28" fillId="0" borderId="0" xfId="0" applyFont="1" applyFill="1" applyBorder="1" applyAlignment="1" applyProtection="1">
      <alignment horizontal="centerContinuous"/>
    </xf>
    <xf numFmtId="37" fontId="34" fillId="2" borderId="0" xfId="0" applyNumberFormat="1" applyFont="1" applyFill="1" applyBorder="1" applyAlignment="1" applyProtection="1">
      <alignment horizontal="center" vertical="center"/>
    </xf>
    <xf numFmtId="37" fontId="34" fillId="3" borderId="0" xfId="0" applyNumberFormat="1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3" fontId="34" fillId="7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/>
    </xf>
    <xf numFmtId="3" fontId="38" fillId="7" borderId="0" xfId="0" applyNumberFormat="1" applyFont="1" applyFill="1" applyBorder="1" applyAlignment="1" applyProtection="1">
      <alignment horizontal="center" vertical="top"/>
    </xf>
    <xf numFmtId="0" fontId="39" fillId="0" borderId="0" xfId="0" applyFont="1" applyBorder="1" applyAlignment="1">
      <alignment horizontal="left" vertical="center"/>
    </xf>
    <xf numFmtId="0" fontId="27" fillId="6" borderId="4" xfId="0" applyFont="1" applyFill="1" applyBorder="1" applyAlignment="1">
      <alignment horizontal="left"/>
    </xf>
    <xf numFmtId="0" fontId="34" fillId="6" borderId="0" xfId="0" applyFont="1" applyFill="1" applyBorder="1" applyAlignment="1">
      <alignment horizontal="center" vertical="center"/>
    </xf>
    <xf numFmtId="3" fontId="34" fillId="6" borderId="0" xfId="0" applyNumberFormat="1" applyFont="1" applyFill="1" applyBorder="1" applyAlignment="1">
      <alignment horizontal="center"/>
    </xf>
    <xf numFmtId="3" fontId="34" fillId="6" borderId="0" xfId="0" applyNumberFormat="1" applyFont="1" applyFill="1" applyBorder="1" applyAlignment="1" applyProtection="1">
      <alignment horizontal="center" vertical="center"/>
    </xf>
    <xf numFmtId="37" fontId="34" fillId="7" borderId="0" xfId="0" applyNumberFormat="1" applyFont="1" applyFill="1" applyBorder="1" applyAlignment="1" applyProtection="1">
      <alignment horizontal="left" vertical="center"/>
    </xf>
    <xf numFmtId="0" fontId="28" fillId="6" borderId="0" xfId="0" applyFont="1" applyFill="1" applyBorder="1" applyAlignment="1" applyProtection="1">
      <alignment horizontal="centerContinuous" vertical="center"/>
    </xf>
    <xf numFmtId="0" fontId="28" fillId="6" borderId="0" xfId="0" applyFont="1" applyFill="1" applyBorder="1" applyAlignment="1" applyProtection="1">
      <alignment horizontal="right" vertical="center"/>
    </xf>
    <xf numFmtId="0" fontId="27" fillId="6" borderId="0" xfId="0" applyFont="1" applyFill="1" applyBorder="1" applyAlignment="1">
      <alignment horizontal="left"/>
    </xf>
    <xf numFmtId="0" fontId="39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 applyProtection="1">
      <alignment horizontal="center" vertical="center"/>
    </xf>
    <xf numFmtId="0" fontId="27" fillId="8" borderId="4" xfId="0" applyFont="1" applyFill="1" applyBorder="1" applyAlignment="1">
      <alignment horizontal="left"/>
    </xf>
    <xf numFmtId="0" fontId="28" fillId="6" borderId="0" xfId="0" applyFont="1" applyFill="1" applyBorder="1" applyAlignment="1" applyProtection="1">
      <alignment horizontal="left" vertical="center"/>
    </xf>
    <xf numFmtId="0" fontId="39" fillId="6" borderId="1" xfId="0" applyFont="1" applyFill="1" applyBorder="1" applyAlignment="1">
      <alignment horizontal="left" vertical="center"/>
    </xf>
    <xf numFmtId="187" fontId="32" fillId="0" borderId="0" xfId="0" applyNumberFormat="1" applyFont="1" applyAlignment="1"/>
    <xf numFmtId="187" fontId="32" fillId="0" borderId="0" xfId="0" applyNumberFormat="1" applyFont="1" applyAlignment="1">
      <alignment horizontal="left"/>
    </xf>
    <xf numFmtId="0" fontId="27" fillId="0" borderId="0" xfId="0" applyFont="1" applyAlignment="1"/>
    <xf numFmtId="0" fontId="36" fillId="0" borderId="0" xfId="0" applyFont="1" applyProtection="1"/>
    <xf numFmtId="0" fontId="36" fillId="0" borderId="0" xfId="0" applyFont="1" applyBorder="1" applyAlignment="1" applyProtection="1">
      <alignment horizontal="left"/>
    </xf>
    <xf numFmtId="0" fontId="32" fillId="0" borderId="0" xfId="0" applyFont="1"/>
    <xf numFmtId="0" fontId="27" fillId="0" borderId="0" xfId="0" applyFont="1" applyBorder="1"/>
    <xf numFmtId="0" fontId="30" fillId="0" borderId="0" xfId="0" applyFont="1" applyBorder="1"/>
    <xf numFmtId="0" fontId="30" fillId="0" borderId="0" xfId="0" applyFont="1"/>
    <xf numFmtId="0" fontId="27" fillId="0" borderId="0" xfId="0" applyFont="1" applyBorder="1" applyAlignment="1" applyProtection="1">
      <alignment horizontal="centerContinuous"/>
    </xf>
    <xf numFmtId="0" fontId="29" fillId="3" borderId="0" xfId="0" applyFont="1" applyFill="1" applyBorder="1" applyAlignment="1" applyProtection="1">
      <alignment horizontal="left"/>
    </xf>
    <xf numFmtId="0" fontId="34" fillId="0" borderId="5" xfId="0" applyFont="1" applyBorder="1" applyAlignment="1">
      <alignment horizontal="centerContinuous"/>
    </xf>
    <xf numFmtId="0" fontId="29" fillId="0" borderId="0" xfId="0" applyFont="1" applyBorder="1" applyAlignment="1" applyProtection="1">
      <alignment horizontal="centerContinuous"/>
    </xf>
    <xf numFmtId="0" fontId="27" fillId="0" borderId="5" xfId="0" applyFont="1" applyBorder="1" applyAlignment="1">
      <alignment horizontal="centerContinuous"/>
    </xf>
    <xf numFmtId="37" fontId="31" fillId="4" borderId="6" xfId="0" applyNumberFormat="1" applyFont="1" applyFill="1" applyBorder="1" applyAlignment="1">
      <alignment horizontal="center" vertical="top"/>
    </xf>
    <xf numFmtId="37" fontId="31" fillId="4" borderId="3" xfId="0" applyNumberFormat="1" applyFont="1" applyFill="1" applyBorder="1" applyAlignment="1">
      <alignment horizontal="center" vertical="top"/>
    </xf>
    <xf numFmtId="37" fontId="31" fillId="4" borderId="7" xfId="0" applyNumberFormat="1" applyFont="1" applyFill="1" applyBorder="1" applyAlignment="1">
      <alignment horizontal="center" vertical="top"/>
    </xf>
    <xf numFmtId="37" fontId="28" fillId="4" borderId="8" xfId="0" applyNumberFormat="1" applyFont="1" applyFill="1" applyBorder="1" applyAlignment="1">
      <alignment vertical="top"/>
    </xf>
    <xf numFmtId="3" fontId="34" fillId="0" borderId="9" xfId="0" applyNumberFormat="1" applyFont="1" applyBorder="1" applyAlignment="1">
      <alignment horizontal="center"/>
    </xf>
    <xf numFmtId="3" fontId="34" fillId="0" borderId="0" xfId="0" applyNumberFormat="1" applyFont="1" applyAlignment="1">
      <alignment horizontal="center"/>
    </xf>
    <xf numFmtId="3" fontId="34" fillId="0" borderId="5" xfId="0" applyNumberFormat="1" applyFont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3" fontId="34" fillId="0" borderId="0" xfId="0" quotePrefix="1" applyNumberFormat="1" applyFont="1" applyAlignment="1">
      <alignment horizontal="center"/>
    </xf>
    <xf numFmtId="37" fontId="34" fillId="0" borderId="0" xfId="0" applyNumberFormat="1" applyFont="1" applyBorder="1" applyAlignment="1" applyProtection="1">
      <alignment horizontal="right"/>
    </xf>
    <xf numFmtId="0" fontId="40" fillId="0" borderId="0" xfId="0" applyFont="1"/>
    <xf numFmtId="3" fontId="34" fillId="0" borderId="10" xfId="0" applyNumberFormat="1" applyFont="1" applyBorder="1" applyAlignment="1">
      <alignment horizontal="center"/>
    </xf>
    <xf numFmtId="3" fontId="34" fillId="0" borderId="5" xfId="0" quotePrefix="1" applyNumberFormat="1" applyFont="1" applyBorder="1" applyAlignment="1">
      <alignment horizontal="center"/>
    </xf>
    <xf numFmtId="0" fontId="34" fillId="0" borderId="5" xfId="0" applyFont="1" applyBorder="1" applyAlignment="1">
      <alignment horizontal="left"/>
    </xf>
    <xf numFmtId="0" fontId="34" fillId="0" borderId="0" xfId="0" applyFont="1" applyBorder="1" applyAlignment="1" applyProtection="1">
      <alignment horizontal="left"/>
    </xf>
    <xf numFmtId="0" fontId="34" fillId="0" borderId="11" xfId="0" applyFont="1" applyBorder="1" applyAlignment="1">
      <alignment horizontal="centerContinuous"/>
    </xf>
    <xf numFmtId="3" fontId="28" fillId="0" borderId="12" xfId="0" applyNumberFormat="1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11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37" fontId="28" fillId="0" borderId="0" xfId="0" applyNumberFormat="1" applyFont="1" applyBorder="1" applyAlignment="1" applyProtection="1">
      <alignment horizontal="right"/>
    </xf>
    <xf numFmtId="37" fontId="28" fillId="0" borderId="0" xfId="0" applyNumberFormat="1" applyFont="1" applyBorder="1" applyAlignment="1" applyProtection="1">
      <alignment horizontal="left"/>
    </xf>
    <xf numFmtId="3" fontId="34" fillId="0" borderId="9" xfId="0" applyNumberFormat="1" applyFont="1" applyBorder="1" applyAlignment="1" applyProtection="1">
      <alignment horizontal="center"/>
    </xf>
    <xf numFmtId="3" fontId="34" fillId="0" borderId="0" xfId="0" applyNumberFormat="1" applyFont="1" applyBorder="1" applyAlignment="1">
      <alignment horizontal="center"/>
    </xf>
    <xf numFmtId="3" fontId="34" fillId="0" borderId="5" xfId="0" applyNumberFormat="1" applyFont="1" applyBorder="1" applyAlignment="1" applyProtection="1">
      <alignment horizontal="center"/>
    </xf>
    <xf numFmtId="0" fontId="29" fillId="7" borderId="0" xfId="0" applyFont="1" applyFill="1" applyBorder="1" applyAlignment="1" applyProtection="1">
      <alignment horizontal="right"/>
    </xf>
    <xf numFmtId="0" fontId="33" fillId="3" borderId="0" xfId="0" applyFont="1" applyFill="1" applyBorder="1" applyAlignment="1" applyProtection="1">
      <alignment horizontal="right" vertical="top"/>
    </xf>
    <xf numFmtId="0" fontId="33" fillId="3" borderId="0" xfId="0" applyFont="1" applyFill="1" applyBorder="1" applyAlignment="1" applyProtection="1">
      <alignment horizontal="left" vertical="top"/>
    </xf>
    <xf numFmtId="37" fontId="34" fillId="7" borderId="0" xfId="0" applyNumberFormat="1" applyFont="1" applyFill="1" applyBorder="1" applyAlignment="1" applyProtection="1">
      <alignment horizontal="right" vertical="center"/>
    </xf>
    <xf numFmtId="37" fontId="31" fillId="0" borderId="6" xfId="0" applyNumberFormat="1" applyFont="1" applyFill="1" applyBorder="1" applyAlignment="1">
      <alignment horizontal="center" vertical="top"/>
    </xf>
    <xf numFmtId="37" fontId="31" fillId="0" borderId="3" xfId="0" applyNumberFormat="1" applyFont="1" applyFill="1" applyBorder="1" applyAlignment="1">
      <alignment horizontal="center" vertical="top"/>
    </xf>
    <xf numFmtId="37" fontId="31" fillId="0" borderId="7" xfId="0" applyNumberFormat="1" applyFont="1" applyFill="1" applyBorder="1" applyAlignment="1">
      <alignment horizontal="center" vertical="top"/>
    </xf>
    <xf numFmtId="37" fontId="28" fillId="0" borderId="8" xfId="0" applyNumberFormat="1" applyFont="1" applyFill="1" applyBorder="1" applyAlignment="1">
      <alignment vertical="top"/>
    </xf>
    <xf numFmtId="3" fontId="34" fillId="0" borderId="9" xfId="0" applyNumberFormat="1" applyFont="1" applyFill="1" applyBorder="1" applyAlignment="1" applyProtection="1">
      <alignment horizontal="center"/>
    </xf>
    <xf numFmtId="3" fontId="34" fillId="0" borderId="0" xfId="0" applyNumberFormat="1" applyFont="1" applyFill="1" applyBorder="1" applyAlignment="1" applyProtection="1">
      <alignment horizontal="center"/>
    </xf>
    <xf numFmtId="3" fontId="34" fillId="0" borderId="5" xfId="0" applyNumberFormat="1" applyFont="1" applyFill="1" applyBorder="1" applyAlignment="1" applyProtection="1">
      <alignment horizontal="center"/>
    </xf>
    <xf numFmtId="3" fontId="28" fillId="0" borderId="10" xfId="0" applyNumberFormat="1" applyFont="1" applyFill="1" applyBorder="1" applyAlignment="1" applyProtection="1">
      <alignment horizontal="center"/>
    </xf>
    <xf numFmtId="3" fontId="34" fillId="0" borderId="0" xfId="0" quotePrefix="1" applyNumberFormat="1" applyFont="1" applyFill="1" applyBorder="1" applyAlignment="1" applyProtection="1">
      <alignment horizontal="center"/>
    </xf>
    <xf numFmtId="3" fontId="34" fillId="0" borderId="10" xfId="0" applyNumberFormat="1" applyFont="1" applyFill="1" applyBorder="1" applyAlignment="1" applyProtection="1">
      <alignment horizontal="center"/>
    </xf>
    <xf numFmtId="3" fontId="34" fillId="0" borderId="5" xfId="0" quotePrefix="1" applyNumberFormat="1" applyFont="1" applyFill="1" applyBorder="1" applyAlignment="1" applyProtection="1">
      <alignment horizontal="center"/>
    </xf>
    <xf numFmtId="3" fontId="28" fillId="0" borderId="12" xfId="0" applyNumberFormat="1" applyFont="1" applyBorder="1" applyAlignment="1" applyProtection="1">
      <alignment horizontal="center"/>
    </xf>
    <xf numFmtId="3" fontId="28" fillId="0" borderId="11" xfId="0" applyNumberFormat="1" applyFont="1" applyBorder="1" applyAlignment="1" applyProtection="1">
      <alignment horizontal="center"/>
    </xf>
    <xf numFmtId="3" fontId="28" fillId="0" borderId="13" xfId="0" applyNumberFormat="1" applyFont="1" applyBorder="1" applyAlignment="1" applyProtection="1">
      <alignment horizontal="center"/>
    </xf>
    <xf numFmtId="3" fontId="34" fillId="0" borderId="10" xfId="0" applyNumberFormat="1" applyFont="1" applyBorder="1" applyAlignment="1" applyProtection="1">
      <alignment horizontal="center"/>
    </xf>
    <xf numFmtId="187" fontId="32" fillId="0" borderId="0" xfId="0" applyNumberFormat="1" applyFont="1" applyBorder="1" applyAlignment="1">
      <alignment vertical="center"/>
    </xf>
    <xf numFmtId="187" fontId="32" fillId="0" borderId="0" xfId="0" applyNumberFormat="1" applyFont="1" applyBorder="1" applyAlignment="1">
      <alignment horizontal="left" vertical="center"/>
    </xf>
    <xf numFmtId="0" fontId="34" fillId="3" borderId="14" xfId="0" applyFont="1" applyFill="1" applyBorder="1" applyAlignment="1" applyProtection="1">
      <alignment horizontal="centerContinuous"/>
    </xf>
    <xf numFmtId="0" fontId="28" fillId="0" borderId="14" xfId="0" applyFont="1" applyBorder="1" applyAlignment="1" applyProtection="1">
      <alignment horizontal="centerContinuous" vertical="center"/>
    </xf>
    <xf numFmtId="0" fontId="34" fillId="0" borderId="14" xfId="0" applyFont="1" applyBorder="1" applyAlignment="1" applyProtection="1">
      <alignment horizontal="centerContinuous" vertical="center"/>
    </xf>
    <xf numFmtId="0" fontId="28" fillId="0" borderId="15" xfId="0" applyFont="1" applyBorder="1" applyAlignment="1" applyProtection="1">
      <alignment horizontal="centerContinuous" vertical="center"/>
    </xf>
    <xf numFmtId="37" fontId="34" fillId="3" borderId="16" xfId="0" applyNumberFormat="1" applyFont="1" applyFill="1" applyBorder="1" applyAlignment="1" applyProtection="1">
      <alignment horizontal="center" vertical="center"/>
    </xf>
    <xf numFmtId="37" fontId="34" fillId="3" borderId="17" xfId="0" applyNumberFormat="1" applyFont="1" applyFill="1" applyBorder="1" applyAlignment="1" applyProtection="1">
      <alignment horizontal="center" vertical="center"/>
    </xf>
    <xf numFmtId="37" fontId="34" fillId="6" borderId="0" xfId="0" applyNumberFormat="1" applyFont="1" applyFill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right" vertical="center"/>
    </xf>
    <xf numFmtId="0" fontId="33" fillId="0" borderId="19" xfId="0" applyFont="1" applyBorder="1" applyAlignment="1" applyProtection="1">
      <alignment horizontal="left" vertical="center"/>
    </xf>
    <xf numFmtId="37" fontId="34" fillId="0" borderId="20" xfId="0" applyNumberFormat="1" applyFont="1" applyBorder="1" applyAlignment="1" applyProtection="1">
      <alignment horizontal="center" vertical="center"/>
    </xf>
    <xf numFmtId="179" fontId="34" fillId="0" borderId="18" xfId="0" applyNumberFormat="1" applyFont="1" applyBorder="1" applyAlignment="1" applyProtection="1">
      <alignment horizontal="center" vertical="center"/>
    </xf>
    <xf numFmtId="0" fontId="29" fillId="6" borderId="18" xfId="0" applyFont="1" applyFill="1" applyBorder="1" applyAlignment="1" applyProtection="1">
      <alignment horizontal="right" vertical="center"/>
    </xf>
    <xf numFmtId="37" fontId="34" fillId="7" borderId="16" xfId="0" applyNumberFormat="1" applyFont="1" applyFill="1" applyBorder="1" applyAlignment="1" applyProtection="1">
      <alignment horizontal="center" vertical="center"/>
    </xf>
    <xf numFmtId="37" fontId="34" fillId="7" borderId="17" xfId="0" applyNumberFormat="1" applyFont="1" applyFill="1" applyBorder="1" applyAlignment="1" applyProtection="1">
      <alignment horizontal="center" vertical="center"/>
    </xf>
    <xf numFmtId="37" fontId="34" fillId="6" borderId="21" xfId="0" applyNumberFormat="1" applyFont="1" applyFill="1" applyBorder="1" applyAlignment="1" applyProtection="1">
      <alignment horizontal="center" vertical="center"/>
    </xf>
    <xf numFmtId="179" fontId="34" fillId="6" borderId="18" xfId="0" applyNumberFormat="1" applyFont="1" applyFill="1" applyBorder="1" applyAlignment="1" applyProtection="1">
      <alignment horizontal="center" vertical="center"/>
    </xf>
    <xf numFmtId="0" fontId="29" fillId="6" borderId="0" xfId="0" applyFont="1" applyFill="1" applyBorder="1" applyAlignment="1" applyProtection="1">
      <alignment horizontal="right" vertical="center"/>
    </xf>
    <xf numFmtId="37" fontId="34" fillId="6" borderId="22" xfId="0" applyNumberFormat="1" applyFont="1" applyFill="1" applyBorder="1" applyAlignment="1" applyProtection="1">
      <alignment horizontal="center" vertical="center"/>
    </xf>
    <xf numFmtId="179" fontId="34" fillId="6" borderId="14" xfId="0" applyNumberFormat="1" applyFont="1" applyFill="1" applyBorder="1" applyAlignment="1" applyProtection="1">
      <alignment horizontal="center" vertical="center"/>
    </xf>
    <xf numFmtId="0" fontId="29" fillId="6" borderId="49" xfId="0" applyFont="1" applyFill="1" applyBorder="1" applyAlignment="1" applyProtection="1">
      <alignment horizontal="right" vertical="center"/>
    </xf>
    <xf numFmtId="0" fontId="33" fillId="6" borderId="50" xfId="0" applyFont="1" applyFill="1" applyBorder="1" applyAlignment="1" applyProtection="1">
      <alignment horizontal="left" vertical="center"/>
    </xf>
    <xf numFmtId="37" fontId="28" fillId="7" borderId="51" xfId="0" applyNumberFormat="1" applyFont="1" applyFill="1" applyBorder="1" applyAlignment="1" applyProtection="1">
      <alignment horizontal="center" vertical="center"/>
    </xf>
    <xf numFmtId="37" fontId="28" fillId="7" borderId="52" xfId="0" applyNumberFormat="1" applyFont="1" applyFill="1" applyBorder="1" applyAlignment="1" applyProtection="1">
      <alignment horizontal="center" vertical="center"/>
    </xf>
    <xf numFmtId="37" fontId="28" fillId="6" borderId="53" xfId="0" applyNumberFormat="1" applyFont="1" applyFill="1" applyBorder="1" applyAlignment="1" applyProtection="1">
      <alignment horizontal="center" vertical="center"/>
    </xf>
    <xf numFmtId="179" fontId="28" fillId="6" borderId="49" xfId="0" applyNumberFormat="1" applyFont="1" applyFill="1" applyBorder="1" applyAlignment="1" applyProtection="1">
      <alignment horizontal="center" vertical="center"/>
    </xf>
    <xf numFmtId="0" fontId="29" fillId="6" borderId="23" xfId="0" applyFont="1" applyFill="1" applyBorder="1" applyAlignment="1" applyProtection="1">
      <alignment horizontal="centerContinuous"/>
    </xf>
    <xf numFmtId="0" fontId="33" fillId="6" borderId="24" xfId="0" applyFont="1" applyFill="1" applyBorder="1" applyAlignment="1" applyProtection="1">
      <alignment horizontal="centerContinuous"/>
    </xf>
    <xf numFmtId="179" fontId="34" fillId="6" borderId="0" xfId="0" applyNumberFormat="1" applyFont="1" applyFill="1" applyBorder="1" applyAlignment="1" applyProtection="1">
      <alignment horizontal="center" vertical="center"/>
    </xf>
    <xf numFmtId="37" fontId="34" fillId="6" borderId="25" xfId="0" applyNumberFormat="1" applyFont="1" applyFill="1" applyBorder="1" applyAlignment="1" applyProtection="1">
      <alignment horizontal="center" vertical="center"/>
    </xf>
    <xf numFmtId="37" fontId="34" fillId="7" borderId="26" xfId="0" applyNumberFormat="1" applyFont="1" applyFill="1" applyBorder="1" applyAlignment="1" applyProtection="1">
      <alignment horizontal="center" vertical="center"/>
    </xf>
    <xf numFmtId="37" fontId="34" fillId="7" borderId="27" xfId="0" applyNumberFormat="1" applyFont="1" applyFill="1" applyBorder="1" applyAlignment="1" applyProtection="1">
      <alignment horizontal="center" vertical="center"/>
    </xf>
    <xf numFmtId="37" fontId="34" fillId="6" borderId="27" xfId="0" applyNumberFormat="1" applyFont="1" applyFill="1" applyBorder="1" applyAlignment="1" applyProtection="1">
      <alignment horizontal="center" vertical="center"/>
    </xf>
    <xf numFmtId="37" fontId="34" fillId="7" borderId="28" xfId="0" applyNumberFormat="1" applyFont="1" applyFill="1" applyBorder="1" applyAlignment="1" applyProtection="1">
      <alignment horizontal="center" vertical="center"/>
    </xf>
    <xf numFmtId="37" fontId="34" fillId="7" borderId="25" xfId="0" applyNumberFormat="1" applyFont="1" applyFill="1" applyBorder="1" applyAlignment="1" applyProtection="1">
      <alignment horizontal="center" vertical="center"/>
    </xf>
    <xf numFmtId="0" fontId="29" fillId="6" borderId="54" xfId="0" applyFont="1" applyFill="1" applyBorder="1" applyAlignment="1" applyProtection="1">
      <alignment horizontal="right" vertical="center"/>
    </xf>
    <xf numFmtId="0" fontId="33" fillId="6" borderId="55" xfId="0" applyFont="1" applyFill="1" applyBorder="1" applyAlignment="1" applyProtection="1">
      <alignment horizontal="left" vertical="center"/>
    </xf>
    <xf numFmtId="37" fontId="28" fillId="7" borderId="56" xfId="0" applyNumberFormat="1" applyFont="1" applyFill="1" applyBorder="1" applyAlignment="1" applyProtection="1">
      <alignment horizontal="center" vertical="center"/>
    </xf>
    <xf numFmtId="37" fontId="28" fillId="7" borderId="57" xfId="0" applyNumberFormat="1" applyFont="1" applyFill="1" applyBorder="1" applyAlignment="1" applyProtection="1">
      <alignment horizontal="center" vertical="center"/>
    </xf>
    <xf numFmtId="37" fontId="28" fillId="6" borderId="58" xfId="0" applyNumberFormat="1" applyFont="1" applyFill="1" applyBorder="1" applyAlignment="1" applyProtection="1">
      <alignment horizontal="center" vertical="center"/>
    </xf>
    <xf numFmtId="179" fontId="28" fillId="6" borderId="54" xfId="0" applyNumberFormat="1" applyFont="1" applyFill="1" applyBorder="1" applyAlignment="1" applyProtection="1">
      <alignment horizontal="center" vertical="center"/>
    </xf>
    <xf numFmtId="0" fontId="35" fillId="6" borderId="0" xfId="0" applyFont="1" applyFill="1" applyAlignment="1" applyProtection="1">
      <alignment vertical="top"/>
    </xf>
    <xf numFmtId="0" fontId="30" fillId="6" borderId="0" xfId="0" applyFont="1" applyFill="1"/>
    <xf numFmtId="187" fontId="34" fillId="6" borderId="22" xfId="0" applyNumberFormat="1" applyFont="1" applyFill="1" applyBorder="1" applyAlignment="1">
      <alignment horizontal="center"/>
    </xf>
    <xf numFmtId="0" fontId="34" fillId="6" borderId="24" xfId="0" applyFont="1" applyFill="1" applyBorder="1" applyAlignment="1" applyProtection="1">
      <alignment horizontal="right"/>
    </xf>
    <xf numFmtId="0" fontId="34" fillId="6" borderId="19" xfId="0" applyFont="1" applyFill="1" applyBorder="1"/>
    <xf numFmtId="0" fontId="34" fillId="6" borderId="18" xfId="0" applyFont="1" applyFill="1" applyBorder="1"/>
    <xf numFmtId="0" fontId="32" fillId="0" borderId="0" xfId="0" applyFont="1" applyAlignment="1" applyProtection="1"/>
    <xf numFmtId="0" fontId="34" fillId="6" borderId="18" xfId="0" applyFont="1" applyFill="1" applyBorder="1" applyAlignment="1">
      <alignment horizontal="center"/>
    </xf>
    <xf numFmtId="0" fontId="34" fillId="6" borderId="20" xfId="0" applyFont="1" applyFill="1" applyBorder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41" fillId="0" borderId="0" xfId="0" applyFont="1"/>
    <xf numFmtId="0" fontId="29" fillId="3" borderId="0" xfId="0" applyFont="1" applyFill="1" applyAlignment="1" applyProtection="1">
      <alignment horizontal="centerContinuous"/>
    </xf>
    <xf numFmtId="0" fontId="42" fillId="3" borderId="0" xfId="0" applyFont="1" applyFill="1" applyAlignment="1" applyProtection="1">
      <alignment horizontal="centerContinuous"/>
    </xf>
    <xf numFmtId="0" fontId="30" fillId="6" borderId="0" xfId="0" applyFont="1" applyFill="1" applyAlignment="1">
      <alignment vertical="top"/>
    </xf>
    <xf numFmtId="0" fontId="33" fillId="0" borderId="0" xfId="0" applyFont="1" applyAlignment="1" applyProtection="1">
      <alignment horizontal="centerContinuous" vertical="top"/>
    </xf>
    <xf numFmtId="0" fontId="30" fillId="6" borderId="0" xfId="0" applyFont="1" applyFill="1" applyAlignment="1">
      <alignment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37" fontId="29" fillId="3" borderId="0" xfId="0" applyNumberFormat="1" applyFont="1" applyFill="1" applyBorder="1" applyAlignment="1" applyProtection="1">
      <alignment vertical="center"/>
    </xf>
    <xf numFmtId="3" fontId="32" fillId="0" borderId="0" xfId="1" quotePrefix="1" applyNumberFormat="1" applyFont="1" applyFill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37" fontId="29" fillId="0" borderId="0" xfId="0" applyNumberFormat="1" applyFont="1" applyFill="1" applyBorder="1" applyAlignment="1" applyProtection="1">
      <alignment vertical="center"/>
    </xf>
    <xf numFmtId="3" fontId="32" fillId="0" borderId="0" xfId="0" applyNumberFormat="1" applyFont="1" applyFill="1" applyBorder="1" applyAlignment="1">
      <alignment horizontal="center"/>
    </xf>
    <xf numFmtId="3" fontId="32" fillId="0" borderId="0" xfId="1" applyNumberFormat="1" applyFont="1" applyFill="1" applyBorder="1" applyAlignment="1">
      <alignment horizontal="center" vertical="center"/>
    </xf>
    <xf numFmtId="3" fontId="32" fillId="5" borderId="0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0" fontId="4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189" fontId="30" fillId="6" borderId="0" xfId="1" applyNumberFormat="1" applyFont="1" applyFill="1" applyAlignment="1">
      <alignment vertical="center"/>
    </xf>
    <xf numFmtId="3" fontId="32" fillId="0" borderId="0" xfId="0" applyNumberFormat="1" applyFont="1" applyFill="1" applyBorder="1" applyAlignment="1" applyProtection="1">
      <alignment horizontal="center" vertical="center"/>
    </xf>
    <xf numFmtId="3" fontId="32" fillId="3" borderId="0" xfId="0" applyNumberFormat="1" applyFont="1" applyFill="1" applyBorder="1" applyAlignment="1" applyProtection="1">
      <alignment horizontal="center" vertical="center"/>
    </xf>
    <xf numFmtId="0" fontId="46" fillId="6" borderId="0" xfId="0" applyFont="1" applyFill="1"/>
    <xf numFmtId="189" fontId="30" fillId="6" borderId="0" xfId="0" applyNumberFormat="1" applyFont="1" applyFill="1"/>
    <xf numFmtId="189" fontId="30" fillId="6" borderId="0" xfId="1" applyNumberFormat="1" applyFont="1" applyFill="1"/>
    <xf numFmtId="0" fontId="32" fillId="0" borderId="0" xfId="0" applyFont="1" applyBorder="1"/>
    <xf numFmtId="187" fontId="27" fillId="0" borderId="0" xfId="0" applyNumberFormat="1" applyFont="1" applyBorder="1" applyAlignment="1"/>
    <xf numFmtId="0" fontId="30" fillId="6" borderId="0" xfId="0" applyFont="1" applyFill="1" applyBorder="1"/>
    <xf numFmtId="0" fontId="27" fillId="0" borderId="0" xfId="0" applyFont="1" applyBorder="1" applyProtection="1"/>
    <xf numFmtId="0" fontId="44" fillId="0" borderId="0" xfId="0" applyFont="1" applyBorder="1"/>
    <xf numFmtId="0" fontId="47" fillId="0" borderId="0" xfId="0" applyFont="1" applyProtection="1"/>
    <xf numFmtId="189" fontId="34" fillId="0" borderId="0" xfId="0" applyNumberFormat="1" applyFont="1" applyAlignment="1" applyProtection="1">
      <alignment horizontal="centerContinuous"/>
    </xf>
    <xf numFmtId="0" fontId="34" fillId="0" borderId="0" xfId="0" applyFont="1" applyAlignment="1">
      <alignment horizontal="centerContinuous"/>
    </xf>
    <xf numFmtId="0" fontId="41" fillId="0" borderId="0" xfId="0" applyFont="1" applyAlignment="1">
      <alignment horizontal="centerContinuous"/>
    </xf>
    <xf numFmtId="0" fontId="30" fillId="0" borderId="0" xfId="0" applyFont="1" applyFill="1"/>
    <xf numFmtId="0" fontId="47" fillId="0" borderId="0" xfId="0" applyFont="1" applyBorder="1" applyProtection="1"/>
    <xf numFmtId="0" fontId="47" fillId="6" borderId="0" xfId="0" applyFont="1" applyFill="1" applyBorder="1" applyProtection="1"/>
    <xf numFmtId="0" fontId="29" fillId="6" borderId="0" xfId="0" applyFont="1" applyFill="1" applyBorder="1" applyAlignment="1" applyProtection="1">
      <alignment horizontal="centerContinuous"/>
    </xf>
    <xf numFmtId="0" fontId="33" fillId="6" borderId="29" xfId="0" applyFont="1" applyFill="1" applyBorder="1" applyAlignment="1" applyProtection="1">
      <alignment horizontal="centerContinuous"/>
    </xf>
    <xf numFmtId="3" fontId="34" fillId="0" borderId="0" xfId="0" applyNumberFormat="1" applyFont="1" applyFill="1" applyBorder="1" applyAlignment="1" applyProtection="1">
      <alignment horizontal="center" vertical="center"/>
    </xf>
    <xf numFmtId="37" fontId="48" fillId="7" borderId="0" xfId="0" applyNumberFormat="1" applyFont="1" applyFill="1" applyBorder="1" applyAlignment="1" applyProtection="1">
      <alignment horizontal="center" vertical="center"/>
    </xf>
    <xf numFmtId="0" fontId="33" fillId="6" borderId="29" xfId="0" applyFont="1" applyFill="1" applyBorder="1" applyAlignment="1" applyProtection="1">
      <alignment horizontal="left" vertical="center"/>
    </xf>
    <xf numFmtId="37" fontId="32" fillId="6" borderId="29" xfId="0" applyNumberFormat="1" applyFont="1" applyFill="1" applyBorder="1" applyAlignment="1" applyProtection="1">
      <alignment horizontal="right" vertical="center"/>
    </xf>
    <xf numFmtId="0" fontId="33" fillId="6" borderId="59" xfId="0" applyFont="1" applyFill="1" applyBorder="1" applyAlignment="1" applyProtection="1">
      <alignment horizontal="left" vertical="center"/>
    </xf>
    <xf numFmtId="3" fontId="28" fillId="0" borderId="49" xfId="0" applyNumberFormat="1" applyFont="1" applyFill="1" applyBorder="1" applyAlignment="1" applyProtection="1">
      <alignment horizontal="center" vertical="center"/>
    </xf>
    <xf numFmtId="3" fontId="28" fillId="6" borderId="49" xfId="0" applyNumberFormat="1" applyFont="1" applyFill="1" applyBorder="1" applyAlignment="1" applyProtection="1">
      <alignment horizontal="center" vertical="center"/>
    </xf>
    <xf numFmtId="3" fontId="28" fillId="7" borderId="49" xfId="0" applyNumberFormat="1" applyFont="1" applyFill="1" applyBorder="1" applyAlignment="1" applyProtection="1">
      <alignment horizontal="center" vertical="center"/>
    </xf>
    <xf numFmtId="37" fontId="49" fillId="7" borderId="49" xfId="0" applyNumberFormat="1" applyFont="1" applyFill="1" applyBorder="1" applyAlignment="1" applyProtection="1">
      <alignment horizontal="center" vertical="center"/>
    </xf>
    <xf numFmtId="37" fontId="32" fillId="6" borderId="29" xfId="0" applyNumberFormat="1" applyFont="1" applyFill="1" applyBorder="1" applyAlignment="1" applyProtection="1">
      <alignment horizontal="left" vertical="center"/>
    </xf>
    <xf numFmtId="3" fontId="34" fillId="7" borderId="0" xfId="0" quotePrefix="1" applyNumberFormat="1" applyFont="1" applyFill="1" applyBorder="1" applyAlignment="1" applyProtection="1">
      <alignment horizontal="center" vertical="center"/>
    </xf>
    <xf numFmtId="0" fontId="33" fillId="6" borderId="60" xfId="0" applyFont="1" applyFill="1" applyBorder="1" applyAlignment="1" applyProtection="1">
      <alignment horizontal="left" vertical="center"/>
    </xf>
    <xf numFmtId="3" fontId="28" fillId="0" borderId="54" xfId="0" applyNumberFormat="1" applyFont="1" applyFill="1" applyBorder="1" applyAlignment="1" applyProtection="1">
      <alignment horizontal="center" vertical="center"/>
    </xf>
    <xf numFmtId="3" fontId="28" fillId="6" borderId="54" xfId="0" applyNumberFormat="1" applyFont="1" applyFill="1" applyBorder="1" applyAlignment="1" applyProtection="1">
      <alignment horizontal="center" vertical="center"/>
    </xf>
    <xf numFmtId="3" fontId="28" fillId="7" borderId="54" xfId="0" applyNumberFormat="1" applyFont="1" applyFill="1" applyBorder="1" applyAlignment="1" applyProtection="1">
      <alignment horizontal="center" vertical="center"/>
    </xf>
    <xf numFmtId="37" fontId="49" fillId="7" borderId="54" xfId="0" applyNumberFormat="1" applyFont="1" applyFill="1" applyBorder="1" applyAlignment="1" applyProtection="1">
      <alignment horizontal="center" vertical="center"/>
    </xf>
    <xf numFmtId="187" fontId="27" fillId="0" borderId="0" xfId="0" applyNumberFormat="1" applyFont="1" applyAlignment="1"/>
    <xf numFmtId="37" fontId="30" fillId="6" borderId="0" xfId="0" applyNumberFormat="1" applyFont="1" applyFill="1"/>
    <xf numFmtId="0" fontId="27" fillId="0" borderId="0" xfId="0" applyFont="1" applyProtection="1"/>
    <xf numFmtId="0" fontId="34" fillId="6" borderId="0" xfId="0" applyFont="1" applyFill="1" applyAlignment="1">
      <alignment horizontal="right"/>
    </xf>
    <xf numFmtId="189" fontId="34" fillId="6" borderId="0" xfId="0" applyNumberFormat="1" applyFont="1" applyFill="1"/>
    <xf numFmtId="0" fontId="41" fillId="6" borderId="0" xfId="0" applyFont="1" applyFill="1" applyAlignment="1">
      <alignment horizontal="center"/>
    </xf>
    <xf numFmtId="189" fontId="34" fillId="0" borderId="0" xfId="0" applyNumberFormat="1" applyFont="1"/>
    <xf numFmtId="189" fontId="34" fillId="0" borderId="0" xfId="1" applyNumberFormat="1" applyFont="1" applyAlignment="1">
      <alignment horizontal="right"/>
    </xf>
    <xf numFmtId="0" fontId="34" fillId="0" borderId="0" xfId="0" applyFont="1" applyBorder="1" applyAlignment="1"/>
    <xf numFmtId="0" fontId="41" fillId="0" borderId="0" xfId="0" applyFont="1" applyAlignment="1">
      <alignment horizontal="center"/>
    </xf>
    <xf numFmtId="0" fontId="34" fillId="0" borderId="0" xfId="0" applyNumberFormat="1" applyFont="1" applyAlignment="1">
      <alignment horizontal="right"/>
    </xf>
    <xf numFmtId="0" fontId="31" fillId="3" borderId="31" xfId="0" applyFont="1" applyFill="1" applyBorder="1" applyAlignment="1" applyProtection="1">
      <alignment horizontal="centerContinuous" vertical="top"/>
    </xf>
    <xf numFmtId="0" fontId="27" fillId="6" borderId="0" xfId="0" applyFont="1" applyFill="1"/>
    <xf numFmtId="0" fontId="29" fillId="6" borderId="0" xfId="0" applyFont="1" applyFill="1" applyAlignment="1" applyProtection="1">
      <alignment horizontal="centerContinuous"/>
    </xf>
    <xf numFmtId="0" fontId="32" fillId="6" borderId="0" xfId="0" applyFont="1" applyFill="1" applyProtection="1"/>
    <xf numFmtId="0" fontId="27" fillId="6" borderId="0" xfId="0" applyFont="1" applyFill="1" applyProtection="1"/>
    <xf numFmtId="0" fontId="32" fillId="6" borderId="0" xfId="0" applyFont="1" applyFill="1" applyAlignment="1" applyProtection="1">
      <alignment horizontal="centerContinuous"/>
    </xf>
    <xf numFmtId="0" fontId="27" fillId="6" borderId="0" xfId="0" applyFont="1" applyFill="1" applyAlignment="1" applyProtection="1">
      <alignment horizontal="centerContinuous"/>
    </xf>
    <xf numFmtId="171" fontId="27" fillId="6" borderId="0" xfId="0" applyNumberFormat="1" applyFont="1" applyFill="1" applyAlignment="1" applyProtection="1">
      <alignment horizontal="centerContinuous"/>
    </xf>
    <xf numFmtId="0" fontId="27" fillId="6" borderId="0" xfId="0" applyFont="1" applyFill="1" applyBorder="1"/>
    <xf numFmtId="0" fontId="50" fillId="6" borderId="30" xfId="0" applyFont="1" applyFill="1" applyBorder="1" applyAlignment="1" applyProtection="1">
      <alignment horizontal="center"/>
    </xf>
    <xf numFmtId="0" fontId="51" fillId="6" borderId="32" xfId="0" applyFont="1" applyFill="1" applyBorder="1" applyAlignment="1" applyProtection="1">
      <alignment horizontal="center" vertical="top"/>
    </xf>
    <xf numFmtId="0" fontId="29" fillId="7" borderId="0" xfId="0" applyFont="1" applyFill="1" applyBorder="1" applyAlignment="1" applyProtection="1">
      <alignment horizontal="right" vertical="top"/>
    </xf>
    <xf numFmtId="0" fontId="50" fillId="6" borderId="2" xfId="0" applyFont="1" applyFill="1" applyBorder="1" applyAlignment="1" applyProtection="1">
      <alignment horizontal="center"/>
    </xf>
    <xf numFmtId="0" fontId="50" fillId="6" borderId="61" xfId="0" applyFont="1" applyFill="1" applyBorder="1" applyAlignment="1" applyProtection="1">
      <alignment horizontal="center"/>
    </xf>
    <xf numFmtId="0" fontId="51" fillId="6" borderId="34" xfId="0" applyFont="1" applyFill="1" applyBorder="1" applyAlignment="1" applyProtection="1">
      <alignment horizontal="center" vertical="top"/>
    </xf>
    <xf numFmtId="0" fontId="50" fillId="6" borderId="62" xfId="0" applyFont="1" applyFill="1" applyBorder="1" applyAlignment="1" applyProtection="1">
      <alignment horizontal="center"/>
    </xf>
    <xf numFmtId="4" fontId="32" fillId="6" borderId="0" xfId="1" applyNumberFormat="1" applyFont="1" applyFill="1" applyBorder="1" applyAlignment="1" applyProtection="1">
      <alignment horizontal="center"/>
    </xf>
    <xf numFmtId="0" fontId="50" fillId="6" borderId="63" xfId="0" applyFont="1" applyFill="1" applyBorder="1" applyAlignment="1" applyProtection="1">
      <alignment horizontal="center"/>
    </xf>
    <xf numFmtId="0" fontId="50" fillId="6" borderId="64" xfId="0" applyFont="1" applyFill="1" applyBorder="1" applyAlignment="1" applyProtection="1">
      <alignment horizontal="center"/>
    </xf>
    <xf numFmtId="0" fontId="51" fillId="6" borderId="65" xfId="0" applyFont="1" applyFill="1" applyBorder="1" applyAlignment="1" applyProtection="1">
      <alignment horizontal="center" vertical="top"/>
    </xf>
    <xf numFmtId="0" fontId="50" fillId="6" borderId="65" xfId="0" applyFont="1" applyFill="1" applyBorder="1" applyAlignment="1" applyProtection="1">
      <alignment horizontal="center"/>
    </xf>
    <xf numFmtId="0" fontId="50" fillId="6" borderId="29" xfId="0" applyFont="1" applyFill="1" applyBorder="1" applyAlignment="1" applyProtection="1">
      <alignment horizontal="center"/>
    </xf>
    <xf numFmtId="0" fontId="50" fillId="6" borderId="33" xfId="0" applyFont="1" applyFill="1" applyBorder="1" applyAlignment="1" applyProtection="1">
      <alignment horizontal="center"/>
    </xf>
    <xf numFmtId="0" fontId="50" fillId="6" borderId="36" xfId="0" applyFont="1" applyFill="1" applyBorder="1" applyAlignment="1" applyProtection="1">
      <alignment horizontal="center"/>
    </xf>
    <xf numFmtId="0" fontId="50" fillId="6" borderId="66" xfId="0" applyFont="1" applyFill="1" applyBorder="1" applyAlignment="1" applyProtection="1">
      <alignment horizontal="center"/>
    </xf>
    <xf numFmtId="0" fontId="50" fillId="0" borderId="30" xfId="0" applyFont="1" applyFill="1" applyBorder="1" applyAlignment="1" applyProtection="1">
      <alignment horizontal="center"/>
    </xf>
    <xf numFmtId="0" fontId="50" fillId="0" borderId="63" xfId="0" applyFont="1" applyFill="1" applyBorder="1" applyAlignment="1" applyProtection="1">
      <alignment horizontal="center"/>
    </xf>
    <xf numFmtId="4" fontId="32" fillId="0" borderId="0" xfId="1" applyNumberFormat="1" applyFont="1" applyFill="1" applyBorder="1" applyAlignment="1" applyProtection="1">
      <alignment horizontal="center"/>
    </xf>
    <xf numFmtId="4" fontId="32" fillId="6" borderId="2" xfId="1" applyNumberFormat="1" applyFont="1" applyFill="1" applyBorder="1" applyAlignment="1" applyProtection="1">
      <alignment horizontal="center"/>
    </xf>
    <xf numFmtId="0" fontId="51" fillId="6" borderId="0" xfId="0" applyFont="1" applyFill="1" applyBorder="1" applyAlignment="1" applyProtection="1">
      <alignment horizontal="center"/>
    </xf>
    <xf numFmtId="0" fontId="50" fillId="6" borderId="0" xfId="0" applyFont="1" applyFill="1" applyBorder="1" applyAlignment="1" applyProtection="1">
      <alignment horizontal="center"/>
    </xf>
    <xf numFmtId="0" fontId="52" fillId="6" borderId="0" xfId="0" applyFont="1" applyFill="1"/>
    <xf numFmtId="0" fontId="52" fillId="6" borderId="0" xfId="0" applyFont="1" applyFill="1" applyBorder="1" applyProtection="1"/>
    <xf numFmtId="171" fontId="27" fillId="0" borderId="0" xfId="1" applyFont="1"/>
    <xf numFmtId="4" fontId="32" fillId="6" borderId="54" xfId="1" applyNumberFormat="1" applyFont="1" applyFill="1" applyBorder="1" applyAlignment="1" applyProtection="1">
      <alignment horizontal="center"/>
    </xf>
    <xf numFmtId="0" fontId="51" fillId="6" borderId="32" xfId="0" applyFont="1" applyFill="1" applyBorder="1" applyAlignment="1" applyProtection="1">
      <alignment horizontal="center"/>
    </xf>
    <xf numFmtId="4" fontId="32" fillId="0" borderId="54" xfId="1" applyNumberFormat="1" applyFont="1" applyFill="1" applyBorder="1" applyAlignment="1" applyProtection="1">
      <alignment horizontal="center"/>
    </xf>
    <xf numFmtId="4" fontId="29" fillId="6" borderId="2" xfId="1" applyNumberFormat="1" applyFont="1" applyFill="1" applyBorder="1" applyAlignment="1" applyProtection="1">
      <alignment horizontal="center"/>
    </xf>
    <xf numFmtId="4" fontId="29" fillId="6" borderId="0" xfId="1" applyNumberFormat="1" applyFont="1" applyFill="1" applyBorder="1" applyAlignment="1" applyProtection="1">
      <alignment horizontal="center"/>
    </xf>
    <xf numFmtId="187" fontId="52" fillId="0" borderId="0" xfId="0" applyNumberFormat="1" applyFont="1" applyAlignment="1"/>
    <xf numFmtId="0" fontId="33" fillId="6" borderId="0" xfId="0" applyFont="1" applyFill="1" applyProtection="1"/>
    <xf numFmtId="187" fontId="52" fillId="0" borderId="0" xfId="0" applyNumberFormat="1" applyFont="1" applyAlignment="1">
      <alignment vertical="center"/>
    </xf>
    <xf numFmtId="0" fontId="29" fillId="0" borderId="23" xfId="0" applyFont="1" applyFill="1" applyBorder="1" applyAlignment="1" applyProtection="1">
      <alignment horizontal="centerContinuous"/>
    </xf>
    <xf numFmtId="0" fontId="33" fillId="0" borderId="24" xfId="0" applyFont="1" applyFill="1" applyBorder="1" applyAlignment="1" applyProtection="1">
      <alignment horizontal="centerContinuous"/>
    </xf>
    <xf numFmtId="0" fontId="53" fillId="9" borderId="3" xfId="0" applyFont="1" applyFill="1" applyBorder="1" applyAlignment="1">
      <alignment horizontal="left"/>
    </xf>
    <xf numFmtId="0" fontId="54" fillId="9" borderId="1" xfId="0" applyFont="1" applyFill="1" applyBorder="1" applyAlignment="1">
      <alignment horizontal="left"/>
    </xf>
    <xf numFmtId="0" fontId="55" fillId="9" borderId="3" xfId="0" applyFont="1" applyFill="1" applyBorder="1" applyAlignment="1">
      <alignment horizontal="left"/>
    </xf>
    <xf numFmtId="0" fontId="56" fillId="9" borderId="34" xfId="0" quotePrefix="1" applyFont="1" applyFill="1" applyBorder="1" applyAlignment="1" applyProtection="1">
      <alignment horizontal="left" vertical="top"/>
    </xf>
    <xf numFmtId="0" fontId="57" fillId="9" borderId="2" xfId="0" applyFont="1" applyFill="1" applyBorder="1" applyAlignment="1" applyProtection="1">
      <alignment horizontal="center"/>
    </xf>
    <xf numFmtId="0" fontId="58" fillId="9" borderId="34" xfId="0" quotePrefix="1" applyFont="1" applyFill="1" applyBorder="1" applyAlignment="1" applyProtection="1">
      <alignment horizontal="center" vertical="top"/>
    </xf>
    <xf numFmtId="0" fontId="59" fillId="0" borderId="0" xfId="0" applyFont="1"/>
    <xf numFmtId="0" fontId="59" fillId="0" borderId="0" xfId="0" applyFont="1" applyAlignment="1">
      <alignment horizontal="right"/>
    </xf>
    <xf numFmtId="0" fontId="28" fillId="0" borderId="0" xfId="0" applyFont="1" applyBorder="1" applyAlignment="1">
      <alignment horizontal="centerContinuous"/>
    </xf>
    <xf numFmtId="0" fontId="60" fillId="10" borderId="3" xfId="0" applyFont="1" applyFill="1" applyBorder="1" applyAlignment="1" applyProtection="1">
      <alignment horizontal="centerContinuous"/>
    </xf>
    <xf numFmtId="37" fontId="61" fillId="11" borderId="8" xfId="0" applyNumberFormat="1" applyFont="1" applyFill="1" applyBorder="1"/>
    <xf numFmtId="0" fontId="61" fillId="10" borderId="0" xfId="0" applyFont="1" applyFill="1" applyBorder="1" applyAlignment="1" applyProtection="1">
      <alignment horizontal="centerContinuous"/>
    </xf>
    <xf numFmtId="37" fontId="61" fillId="11" borderId="29" xfId="0" applyNumberFormat="1" applyFont="1" applyFill="1" applyBorder="1" applyAlignment="1">
      <alignment horizontal="center"/>
    </xf>
    <xf numFmtId="0" fontId="62" fillId="10" borderId="0" xfId="0" applyFont="1" applyFill="1" applyBorder="1" applyAlignment="1" applyProtection="1">
      <alignment horizontal="centerContinuous"/>
    </xf>
    <xf numFmtId="37" fontId="61" fillId="11" borderId="12" xfId="0" applyNumberFormat="1" applyFont="1" applyFill="1" applyBorder="1" applyAlignment="1">
      <alignment horizontal="center"/>
    </xf>
    <xf numFmtId="37" fontId="61" fillId="11" borderId="2" xfId="0" applyNumberFormat="1" applyFont="1" applyFill="1" applyBorder="1" applyAlignment="1">
      <alignment horizontal="center"/>
    </xf>
    <xf numFmtId="37" fontId="61" fillId="11" borderId="5" xfId="0" applyNumberFormat="1" applyFont="1" applyFill="1" applyBorder="1" applyAlignment="1">
      <alignment horizontal="center"/>
    </xf>
    <xf numFmtId="37" fontId="62" fillId="11" borderId="29" xfId="0" applyNumberFormat="1" applyFont="1" applyFill="1" applyBorder="1" applyAlignment="1">
      <alignment horizontal="center" vertical="top"/>
    </xf>
    <xf numFmtId="0" fontId="60" fillId="10" borderId="1" xfId="0" applyFont="1" applyFill="1" applyBorder="1" applyAlignment="1" applyProtection="1">
      <alignment horizontal="centerContinuous"/>
    </xf>
    <xf numFmtId="37" fontId="62" fillId="11" borderId="37" xfId="0" applyNumberFormat="1" applyFont="1" applyFill="1" applyBorder="1" applyAlignment="1">
      <alignment horizontal="center" vertical="top"/>
    </xf>
    <xf numFmtId="37" fontId="62" fillId="11" borderId="1" xfId="0" applyNumberFormat="1" applyFont="1" applyFill="1" applyBorder="1" applyAlignment="1">
      <alignment horizontal="center" vertical="top"/>
    </xf>
    <xf numFmtId="37" fontId="62" fillId="11" borderId="38" xfId="0" applyNumberFormat="1" applyFont="1" applyFill="1" applyBorder="1" applyAlignment="1">
      <alignment horizontal="center" vertical="top"/>
    </xf>
    <xf numFmtId="37" fontId="61" fillId="11" borderId="29" xfId="0" applyNumberFormat="1" applyFont="1" applyFill="1" applyBorder="1" applyAlignment="1">
      <alignment vertical="top"/>
    </xf>
    <xf numFmtId="0" fontId="33" fillId="0" borderId="0" xfId="0" applyFont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Continuous"/>
    </xf>
    <xf numFmtId="0" fontId="62" fillId="0" borderId="0" xfId="0" applyFont="1" applyFill="1" applyBorder="1" applyAlignment="1" applyProtection="1">
      <alignment horizontal="centerContinuous"/>
    </xf>
    <xf numFmtId="0" fontId="60" fillId="0" borderId="0" xfId="0" applyFont="1" applyFill="1" applyBorder="1" applyAlignment="1" applyProtection="1">
      <alignment horizontal="centerContinuous"/>
    </xf>
    <xf numFmtId="0" fontId="63" fillId="10" borderId="7" xfId="0" applyFont="1" applyFill="1" applyBorder="1" applyAlignment="1">
      <alignment horizontal="centerContinuous"/>
    </xf>
    <xf numFmtId="37" fontId="61" fillId="11" borderId="39" xfId="0" applyNumberFormat="1" applyFont="1" applyFill="1" applyBorder="1"/>
    <xf numFmtId="0" fontId="64" fillId="10" borderId="5" xfId="0" applyFont="1" applyFill="1" applyBorder="1" applyAlignment="1">
      <alignment horizontal="centerContinuous"/>
    </xf>
    <xf numFmtId="0" fontId="63" fillId="10" borderId="38" xfId="0" applyFont="1" applyFill="1" applyBorder="1" applyAlignment="1">
      <alignment horizontal="centerContinuous"/>
    </xf>
    <xf numFmtId="0" fontId="56" fillId="10" borderId="3" xfId="0" applyFont="1" applyFill="1" applyBorder="1" applyAlignment="1">
      <alignment horizontal="centerContinuous"/>
    </xf>
    <xf numFmtId="0" fontId="60" fillId="12" borderId="3" xfId="0" applyFont="1" applyFill="1" applyBorder="1" applyAlignment="1" applyProtection="1">
      <alignment horizontal="center"/>
    </xf>
    <xf numFmtId="0" fontId="65" fillId="10" borderId="34" xfId="0" applyFont="1" applyFill="1" applyBorder="1" applyAlignment="1" applyProtection="1">
      <alignment horizontal="centerContinuous" vertical="top"/>
    </xf>
    <xf numFmtId="0" fontId="63" fillId="10" borderId="34" xfId="0" applyFont="1" applyFill="1" applyBorder="1" applyAlignment="1">
      <alignment horizontal="centerContinuous"/>
    </xf>
    <xf numFmtId="0" fontId="65" fillId="12" borderId="1" xfId="0" applyFont="1" applyFill="1" applyBorder="1" applyAlignment="1" applyProtection="1">
      <alignment horizontal="center" vertical="top"/>
    </xf>
    <xf numFmtId="0" fontId="59" fillId="10" borderId="2" xfId="0" applyFont="1" applyFill="1" applyBorder="1" applyAlignment="1">
      <alignment horizontal="centerContinuous"/>
    </xf>
    <xf numFmtId="0" fontId="59" fillId="10" borderId="2" xfId="0" applyFont="1" applyFill="1" applyBorder="1" applyAlignment="1" applyProtection="1">
      <alignment horizontal="center"/>
    </xf>
    <xf numFmtId="0" fontId="56" fillId="10" borderId="34" xfId="0" quotePrefix="1" applyFont="1" applyFill="1" applyBorder="1" applyAlignment="1" applyProtection="1">
      <alignment horizontal="left" vertical="top"/>
    </xf>
    <xf numFmtId="0" fontId="29" fillId="6" borderId="18" xfId="0" applyFont="1" applyFill="1" applyBorder="1" applyAlignment="1" applyProtection="1">
      <alignment horizontal="left" vertical="center"/>
    </xf>
    <xf numFmtId="0" fontId="29" fillId="6" borderId="0" xfId="0" applyFont="1" applyFill="1" applyBorder="1" applyAlignment="1" applyProtection="1">
      <alignment horizontal="left" vertical="center"/>
    </xf>
    <xf numFmtId="0" fontId="34" fillId="6" borderId="27" xfId="0" applyFont="1" applyFill="1" applyBorder="1" applyProtection="1"/>
    <xf numFmtId="0" fontId="60" fillId="10" borderId="3" xfId="0" applyFont="1" applyFill="1" applyBorder="1" applyAlignment="1">
      <alignment horizontal="centerContinuous"/>
    </xf>
    <xf numFmtId="0" fontId="65" fillId="10" borderId="1" xfId="0" applyFont="1" applyFill="1" applyBorder="1" applyAlignment="1" applyProtection="1">
      <alignment horizontal="centerContinuous" vertical="top"/>
    </xf>
    <xf numFmtId="215" fontId="28" fillId="7" borderId="52" xfId="0" applyNumberFormat="1" applyFont="1" applyFill="1" applyBorder="1" applyAlignment="1" applyProtection="1">
      <alignment horizontal="center" vertical="center"/>
    </xf>
    <xf numFmtId="0" fontId="65" fillId="12" borderId="0" xfId="0" applyFont="1" applyFill="1" applyBorder="1" applyAlignment="1" applyProtection="1">
      <alignment horizontal="center" vertical="top" wrapText="1"/>
    </xf>
    <xf numFmtId="0" fontId="61" fillId="10" borderId="2" xfId="0" applyFont="1" applyFill="1" applyBorder="1" applyAlignment="1">
      <alignment horizontal="centerContinuous"/>
    </xf>
    <xf numFmtId="0" fontId="61" fillId="10" borderId="30" xfId="0" applyFont="1" applyFill="1" applyBorder="1" applyAlignment="1" applyProtection="1">
      <alignment horizontal="centerContinuous"/>
    </xf>
    <xf numFmtId="0" fontId="61" fillId="10" borderId="2" xfId="0" applyFont="1" applyFill="1" applyBorder="1" applyAlignment="1" applyProtection="1">
      <alignment horizontal="center" vertical="center"/>
    </xf>
    <xf numFmtId="0" fontId="62" fillId="10" borderId="34" xfId="0" applyFont="1" applyFill="1" applyBorder="1" applyAlignment="1" applyProtection="1">
      <alignment horizontal="centerContinuous" vertical="top"/>
    </xf>
    <xf numFmtId="0" fontId="62" fillId="10" borderId="32" xfId="0" applyFont="1" applyFill="1" applyBorder="1" applyAlignment="1" applyProtection="1">
      <alignment horizontal="centerContinuous" vertical="top"/>
    </xf>
    <xf numFmtId="0" fontId="64" fillId="10" borderId="34" xfId="0" quotePrefix="1" applyFont="1" applyFill="1" applyBorder="1" applyAlignment="1" applyProtection="1">
      <alignment horizontal="right" vertical="center"/>
    </xf>
    <xf numFmtId="0" fontId="66" fillId="10" borderId="30" xfId="0" applyFont="1" applyFill="1" applyBorder="1" applyAlignment="1" applyProtection="1">
      <alignment horizontal="center"/>
    </xf>
    <xf numFmtId="0" fontId="67" fillId="10" borderId="32" xfId="0" applyFont="1" applyFill="1" applyBorder="1" applyAlignment="1" applyProtection="1">
      <alignment horizontal="center" vertical="top"/>
    </xf>
    <xf numFmtId="0" fontId="67" fillId="10" borderId="29" xfId="0" applyFont="1" applyFill="1" applyBorder="1" applyAlignment="1" applyProtection="1">
      <alignment horizontal="center" vertical="top"/>
    </xf>
    <xf numFmtId="37" fontId="34" fillId="3" borderId="3" xfId="0" applyNumberFormat="1" applyFont="1" applyFill="1" applyBorder="1" applyAlignment="1" applyProtection="1">
      <alignment horizontal="center" vertical="center"/>
    </xf>
    <xf numFmtId="0" fontId="28" fillId="13" borderId="0" xfId="0" applyFont="1" applyFill="1" applyBorder="1" applyAlignment="1" applyProtection="1">
      <alignment horizontal="centerContinuous"/>
    </xf>
    <xf numFmtId="0" fontId="34" fillId="13" borderId="0" xfId="0" applyFont="1" applyFill="1" applyBorder="1" applyAlignment="1">
      <alignment horizontal="centerContinuous"/>
    </xf>
    <xf numFmtId="3" fontId="28" fillId="13" borderId="0" xfId="0" applyNumberFormat="1" applyFont="1" applyFill="1" applyBorder="1" applyAlignment="1" applyProtection="1">
      <alignment horizontal="center"/>
    </xf>
    <xf numFmtId="0" fontId="33" fillId="13" borderId="0" xfId="0" applyFont="1" applyFill="1" applyBorder="1" applyAlignment="1" applyProtection="1">
      <alignment horizontal="centerContinuous" vertical="top"/>
    </xf>
    <xf numFmtId="37" fontId="34" fillId="13" borderId="0" xfId="0" applyNumberFormat="1" applyFont="1" applyFill="1" applyBorder="1" applyAlignment="1" applyProtection="1">
      <alignment horizontal="left"/>
    </xf>
    <xf numFmtId="0" fontId="34" fillId="13" borderId="0" xfId="0" applyFont="1" applyFill="1" applyBorder="1" applyAlignment="1">
      <alignment horizontal="left"/>
    </xf>
    <xf numFmtId="37" fontId="28" fillId="13" borderId="0" xfId="0" applyNumberFormat="1" applyFont="1" applyFill="1" applyBorder="1" applyAlignment="1" applyProtection="1">
      <alignment horizontal="center"/>
    </xf>
    <xf numFmtId="37" fontId="34" fillId="13" borderId="0" xfId="0" applyNumberFormat="1" applyFont="1" applyFill="1" applyBorder="1" applyAlignment="1" applyProtection="1">
      <alignment horizontal="center"/>
    </xf>
    <xf numFmtId="0" fontId="34" fillId="13" borderId="0" xfId="0" applyFont="1" applyFill="1" applyBorder="1" applyAlignment="1">
      <alignment horizontal="center"/>
    </xf>
    <xf numFmtId="0" fontId="28" fillId="13" borderId="0" xfId="0" applyFont="1" applyFill="1" applyBorder="1" applyAlignment="1" applyProtection="1">
      <alignment horizontal="right" vertical="center"/>
    </xf>
    <xf numFmtId="3" fontId="28" fillId="14" borderId="0" xfId="0" applyNumberFormat="1" applyFont="1" applyFill="1" applyBorder="1" applyAlignment="1" applyProtection="1">
      <alignment horizontal="center" vertical="center"/>
    </xf>
    <xf numFmtId="3" fontId="28" fillId="13" borderId="0" xfId="0" applyNumberFormat="1" applyFont="1" applyFill="1" applyBorder="1" applyAlignment="1" applyProtection="1">
      <alignment horizontal="center" vertical="center"/>
    </xf>
    <xf numFmtId="0" fontId="59" fillId="10" borderId="2" xfId="0" applyFont="1" applyFill="1" applyBorder="1" applyAlignment="1" applyProtection="1">
      <alignment horizontal="centerContinuous"/>
    </xf>
    <xf numFmtId="0" fontId="31" fillId="0" borderId="0" xfId="0" applyFont="1" applyFill="1" applyBorder="1" applyAlignment="1" applyProtection="1">
      <alignment horizontal="centerContinuous" vertical="center"/>
    </xf>
    <xf numFmtId="0" fontId="31" fillId="0" borderId="0" xfId="0" applyFont="1" applyBorder="1" applyAlignment="1" applyProtection="1">
      <alignment horizontal="left" vertical="center"/>
    </xf>
    <xf numFmtId="37" fontId="34" fillId="0" borderId="0" xfId="0" applyNumberFormat="1" applyFont="1" applyBorder="1" applyAlignment="1" applyProtection="1">
      <alignment horizontal="right" vertical="center"/>
    </xf>
    <xf numFmtId="37" fontId="34" fillId="6" borderId="0" xfId="0" applyNumberFormat="1" applyFont="1" applyFill="1" applyBorder="1" applyAlignment="1" applyProtection="1">
      <alignment horizontal="right" vertical="center"/>
    </xf>
    <xf numFmtId="0" fontId="31" fillId="6" borderId="0" xfId="0" applyFont="1" applyFill="1" applyBorder="1" applyAlignment="1" applyProtection="1">
      <alignment horizontal="centerContinuous" vertical="center"/>
    </xf>
    <xf numFmtId="0" fontId="31" fillId="6" borderId="0" xfId="0" applyFont="1" applyFill="1" applyBorder="1" applyAlignment="1" applyProtection="1">
      <alignment horizontal="left" vertical="center"/>
    </xf>
    <xf numFmtId="37" fontId="34" fillId="6" borderId="0" xfId="0" applyNumberFormat="1" applyFont="1" applyFill="1" applyBorder="1" applyAlignment="1" applyProtection="1">
      <alignment horizontal="left" vertical="center"/>
    </xf>
    <xf numFmtId="3" fontId="28" fillId="15" borderId="0" xfId="0" applyNumberFormat="1" applyFont="1" applyFill="1" applyBorder="1" applyAlignment="1" applyProtection="1">
      <alignment horizontal="center" vertical="center"/>
    </xf>
    <xf numFmtId="187" fontId="32" fillId="0" borderId="0" xfId="0" applyNumberFormat="1" applyFont="1" applyBorder="1" applyAlignment="1"/>
    <xf numFmtId="0" fontId="31" fillId="13" borderId="0" xfId="0" applyFont="1" applyFill="1" applyBorder="1" applyAlignment="1" applyProtection="1">
      <alignment horizontal="left" vertical="center"/>
    </xf>
    <xf numFmtId="3" fontId="28" fillId="16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Protection="1"/>
    <xf numFmtId="0" fontId="30" fillId="6" borderId="1" xfId="0" applyFont="1" applyFill="1" applyBorder="1" applyAlignment="1">
      <alignment vertical="center"/>
    </xf>
    <xf numFmtId="3" fontId="32" fillId="5" borderId="0" xfId="0" quotePrefix="1" applyNumberFormat="1" applyFont="1" applyFill="1" applyBorder="1" applyAlignment="1">
      <alignment horizontal="center"/>
    </xf>
    <xf numFmtId="3" fontId="28" fillId="0" borderId="0" xfId="1" quotePrefix="1" applyNumberFormat="1" applyFont="1" applyFill="1" applyBorder="1" applyAlignment="1">
      <alignment horizontal="center" vertical="center"/>
    </xf>
    <xf numFmtId="0" fontId="60" fillId="12" borderId="0" xfId="0" applyFont="1" applyFill="1" applyBorder="1" applyAlignment="1" applyProtection="1">
      <alignment horizontal="center"/>
    </xf>
    <xf numFmtId="37" fontId="29" fillId="17" borderId="0" xfId="0" applyNumberFormat="1" applyFont="1" applyFill="1" applyBorder="1" applyAlignment="1" applyProtection="1">
      <alignment horizontal="center"/>
    </xf>
    <xf numFmtId="3" fontId="29" fillId="17" borderId="0" xfId="0" applyNumberFormat="1" applyFont="1" applyFill="1" applyBorder="1" applyAlignment="1" applyProtection="1">
      <alignment horizontal="center"/>
    </xf>
    <xf numFmtId="37" fontId="33" fillId="17" borderId="0" xfId="0" applyNumberFormat="1" applyFont="1" applyFill="1" applyBorder="1" applyAlignment="1" applyProtection="1">
      <alignment horizontal="center" vertical="top" wrapText="1"/>
    </xf>
    <xf numFmtId="37" fontId="29" fillId="17" borderId="0" xfId="0" applyNumberFormat="1" applyFont="1" applyFill="1" applyBorder="1" applyAlignment="1" applyProtection="1">
      <alignment vertical="center"/>
    </xf>
    <xf numFmtId="37" fontId="29" fillId="18" borderId="0" xfId="0" applyNumberFormat="1" applyFont="1" applyFill="1" applyBorder="1" applyAlignment="1" applyProtection="1">
      <alignment horizontal="center" wrapText="1"/>
    </xf>
    <xf numFmtId="3" fontId="29" fillId="18" borderId="0" xfId="0" applyNumberFormat="1" applyFont="1" applyFill="1" applyBorder="1" applyAlignment="1" applyProtection="1">
      <alignment horizontal="center"/>
    </xf>
    <xf numFmtId="37" fontId="33" fillId="18" borderId="0" xfId="0" applyNumberFormat="1" applyFont="1" applyFill="1" applyBorder="1" applyAlignment="1" applyProtection="1">
      <alignment horizontal="center" vertical="top" wrapText="1"/>
    </xf>
    <xf numFmtId="3" fontId="29" fillId="18" borderId="0" xfId="0" applyNumberFormat="1" applyFont="1" applyFill="1" applyBorder="1" applyAlignment="1" applyProtection="1">
      <alignment horizontal="center" vertical="center"/>
    </xf>
    <xf numFmtId="3" fontId="30" fillId="18" borderId="0" xfId="0" applyNumberFormat="1" applyFont="1" applyFill="1" applyBorder="1" applyAlignment="1">
      <alignment horizontal="center" vertical="center"/>
    </xf>
    <xf numFmtId="3" fontId="68" fillId="18" borderId="0" xfId="0" applyNumberFormat="1" applyFont="1" applyFill="1" applyBorder="1" applyAlignment="1">
      <alignment horizontal="center" vertical="center"/>
    </xf>
    <xf numFmtId="0" fontId="60" fillId="12" borderId="0" xfId="0" applyFont="1" applyFill="1" applyBorder="1" applyAlignment="1" applyProtection="1">
      <alignment horizontal="center" wrapText="1"/>
    </xf>
    <xf numFmtId="37" fontId="33" fillId="0" borderId="0" xfId="0" applyNumberFormat="1" applyFont="1" applyFill="1" applyBorder="1" applyAlignment="1" applyProtection="1">
      <alignment horizontal="center" vertical="top" wrapText="1"/>
    </xf>
    <xf numFmtId="0" fontId="32" fillId="0" borderId="0" xfId="0" applyFont="1" applyAlignment="1">
      <alignment horizontal="center" vertical="center"/>
    </xf>
    <xf numFmtId="187" fontId="33" fillId="0" borderId="0" xfId="0" applyNumberFormat="1" applyFont="1"/>
    <xf numFmtId="0" fontId="33" fillId="0" borderId="0" xfId="0" applyFont="1"/>
    <xf numFmtId="0" fontId="33" fillId="0" borderId="0" xfId="0" applyFont="1" applyAlignment="1">
      <alignment vertical="top"/>
    </xf>
    <xf numFmtId="187" fontId="33" fillId="0" borderId="0" xfId="0" applyNumberFormat="1" applyFont="1" applyAlignment="1"/>
    <xf numFmtId="0" fontId="44" fillId="0" borderId="0" xfId="0" applyFont="1"/>
    <xf numFmtId="187" fontId="33" fillId="0" borderId="0" xfId="0" applyNumberFormat="1" applyFont="1" applyAlignment="1">
      <alignment vertical="center"/>
    </xf>
    <xf numFmtId="0" fontId="33" fillId="6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6" borderId="0" xfId="0" applyFont="1" applyFill="1" applyBorder="1"/>
    <xf numFmtId="0" fontId="32" fillId="6" borderId="0" xfId="0" applyFont="1" applyFill="1" applyAlignment="1">
      <alignment vertical="top"/>
    </xf>
    <xf numFmtId="0" fontId="60" fillId="12" borderId="0" xfId="0" applyFont="1" applyFill="1" applyBorder="1" applyAlignment="1" applyProtection="1">
      <alignment horizontal="center" vertical="center"/>
    </xf>
    <xf numFmtId="37" fontId="29" fillId="18" borderId="0" xfId="0" applyNumberFormat="1" applyFont="1" applyFill="1" applyBorder="1" applyAlignment="1" applyProtection="1">
      <alignment vertical="center"/>
    </xf>
    <xf numFmtId="3" fontId="32" fillId="18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37" fontId="29" fillId="18" borderId="0" xfId="0" applyNumberFormat="1" applyFont="1" applyFill="1" applyBorder="1" applyAlignment="1">
      <alignment horizontal="center" wrapText="1"/>
    </xf>
    <xf numFmtId="37" fontId="33" fillId="18" borderId="0" xfId="0" applyNumberFormat="1" applyFont="1" applyFill="1" applyBorder="1" applyAlignment="1">
      <alignment horizontal="center" vertical="top" wrapText="1"/>
    </xf>
    <xf numFmtId="3" fontId="32" fillId="18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189" fontId="32" fillId="6" borderId="0" xfId="0" applyNumberFormat="1" applyFont="1" applyFill="1"/>
    <xf numFmtId="0" fontId="32" fillId="18" borderId="0" xfId="0" applyFont="1" applyFill="1"/>
    <xf numFmtId="0" fontId="32" fillId="6" borderId="0" xfId="0" applyFont="1" applyFill="1"/>
    <xf numFmtId="189" fontId="32" fillId="6" borderId="0" xfId="1" applyNumberFormat="1" applyFont="1" applyFill="1"/>
    <xf numFmtId="0" fontId="60" fillId="0" borderId="0" xfId="0" applyFont="1"/>
    <xf numFmtId="37" fontId="29" fillId="19" borderId="0" xfId="0" applyNumberFormat="1" applyFont="1" applyFill="1" applyBorder="1" applyAlignment="1" applyProtection="1">
      <alignment vertical="center"/>
    </xf>
    <xf numFmtId="3" fontId="32" fillId="19" borderId="0" xfId="0" applyNumberFormat="1" applyFont="1" applyFill="1" applyBorder="1" applyAlignment="1" applyProtection="1">
      <alignment horizontal="center" vertical="center"/>
    </xf>
    <xf numFmtId="0" fontId="60" fillId="12" borderId="0" xfId="0" applyFont="1" applyFill="1" applyBorder="1" applyAlignment="1" applyProtection="1">
      <alignment horizontal="center" vertical="center" wrapText="1"/>
    </xf>
    <xf numFmtId="0" fontId="65" fillId="12" borderId="0" xfId="0" applyFont="1" applyFill="1" applyBorder="1" applyAlignment="1" applyProtection="1">
      <alignment horizontal="center" vertical="center" wrapText="1"/>
    </xf>
    <xf numFmtId="37" fontId="29" fillId="18" borderId="0" xfId="0" applyNumberFormat="1" applyFont="1" applyFill="1" applyBorder="1" applyAlignment="1">
      <alignment horizontal="center" vertical="center" wrapText="1"/>
    </xf>
    <xf numFmtId="37" fontId="33" fillId="18" borderId="0" xfId="0" applyNumberFormat="1" applyFont="1" applyFill="1" applyBorder="1" applyAlignment="1">
      <alignment horizontal="center" vertical="center" wrapText="1"/>
    </xf>
    <xf numFmtId="189" fontId="32" fillId="6" borderId="0" xfId="0" applyNumberFormat="1" applyFont="1" applyFill="1" applyAlignment="1">
      <alignment vertical="center"/>
    </xf>
    <xf numFmtId="0" fontId="32" fillId="18" borderId="0" xfId="0" applyFont="1" applyFill="1" applyAlignment="1">
      <alignment vertical="center"/>
    </xf>
    <xf numFmtId="37" fontId="29" fillId="17" borderId="0" xfId="0" applyNumberFormat="1" applyFont="1" applyFill="1" applyBorder="1" applyAlignment="1" applyProtection="1">
      <alignment horizontal="center" vertical="center"/>
    </xf>
    <xf numFmtId="189" fontId="32" fillId="6" borderId="0" xfId="1" applyNumberFormat="1" applyFont="1" applyFill="1" applyAlignment="1">
      <alignment vertical="center"/>
    </xf>
    <xf numFmtId="37" fontId="33" fillId="17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37" fontId="33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vertical="center"/>
    </xf>
    <xf numFmtId="0" fontId="32" fillId="0" borderId="0" xfId="0" applyFont="1" applyAlignment="1"/>
    <xf numFmtId="0" fontId="32" fillId="0" borderId="0" xfId="0" applyFont="1" applyAlignment="1">
      <alignment vertical="top"/>
    </xf>
    <xf numFmtId="0" fontId="32" fillId="6" borderId="0" xfId="0" applyFont="1" applyFill="1" applyAlignment="1"/>
    <xf numFmtId="171" fontId="32" fillId="0" borderId="0" xfId="1" quotePrefix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Continuous"/>
    </xf>
    <xf numFmtId="0" fontId="56" fillId="10" borderId="0" xfId="0" applyFont="1" applyFill="1" applyBorder="1" applyAlignment="1">
      <alignment horizontal="centerContinuous"/>
    </xf>
    <xf numFmtId="0" fontId="56" fillId="10" borderId="0" xfId="0" applyFont="1" applyFill="1" applyBorder="1"/>
    <xf numFmtId="0" fontId="32" fillId="18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202" fontId="32" fillId="0" borderId="0" xfId="0" applyNumberFormat="1" applyFont="1" applyBorder="1" applyAlignment="1">
      <alignment horizontal="right"/>
    </xf>
    <xf numFmtId="4" fontId="32" fillId="0" borderId="0" xfId="0" applyNumberFormat="1" applyFont="1" applyBorder="1"/>
    <xf numFmtId="4" fontId="32" fillId="18" borderId="0" xfId="0" applyNumberFormat="1" applyFont="1" applyFill="1" applyBorder="1" applyAlignment="1">
      <alignment horizontal="center"/>
    </xf>
    <xf numFmtId="4" fontId="32" fillId="0" borderId="0" xfId="0" applyNumberFormat="1" applyFont="1"/>
    <xf numFmtId="4" fontId="32" fillId="0" borderId="0" xfId="0" applyNumberFormat="1" applyFont="1" applyBorder="1" applyAlignment="1">
      <alignment horizontal="center"/>
    </xf>
    <xf numFmtId="4" fontId="32" fillId="18" borderId="0" xfId="0" applyNumberFormat="1" applyFont="1" applyFill="1" applyBorder="1"/>
    <xf numFmtId="0" fontId="44" fillId="6" borderId="0" xfId="0" applyFont="1" applyFill="1"/>
    <xf numFmtId="0" fontId="60" fillId="10" borderId="0" xfId="0" applyFont="1" applyFill="1" applyBorder="1" applyAlignment="1" applyProtection="1">
      <alignment horizontal="center"/>
    </xf>
    <xf numFmtId="0" fontId="65" fillId="10" borderId="0" xfId="0" applyFont="1" applyFill="1" applyBorder="1" applyAlignment="1" applyProtection="1">
      <alignment horizontal="center" vertical="top"/>
    </xf>
    <xf numFmtId="0" fontId="29" fillId="18" borderId="0" xfId="0" applyFont="1" applyFill="1" applyBorder="1" applyAlignment="1" applyProtection="1">
      <alignment horizontal="center"/>
    </xf>
    <xf numFmtId="202" fontId="32" fillId="18" borderId="0" xfId="1" applyNumberFormat="1" applyFont="1" applyFill="1" applyBorder="1" applyAlignment="1" applyProtection="1">
      <alignment horizontal="center"/>
    </xf>
    <xf numFmtId="39" fontId="32" fillId="7" borderId="0" xfId="0" applyNumberFormat="1" applyFont="1" applyFill="1" applyBorder="1" applyAlignment="1" applyProtection="1">
      <alignment horizontal="right"/>
    </xf>
    <xf numFmtId="0" fontId="33" fillId="18" borderId="0" xfId="0" applyFont="1" applyFill="1" applyBorder="1" applyAlignment="1" applyProtection="1">
      <alignment horizontal="center" vertical="top"/>
    </xf>
    <xf numFmtId="0" fontId="29" fillId="6" borderId="0" xfId="0" applyFont="1" applyFill="1" applyBorder="1" applyAlignment="1" applyProtection="1">
      <alignment horizontal="center"/>
    </xf>
    <xf numFmtId="202" fontId="32" fillId="6" borderId="0" xfId="1" applyNumberFormat="1" applyFont="1" applyFill="1" applyBorder="1" applyAlignment="1" applyProtection="1">
      <alignment horizontal="center"/>
    </xf>
    <xf numFmtId="0" fontId="33" fillId="6" borderId="0" xfId="0" applyFont="1" applyFill="1" applyBorder="1" applyAlignment="1" applyProtection="1">
      <alignment horizontal="center" vertical="top"/>
    </xf>
    <xf numFmtId="0" fontId="33" fillId="18" borderId="0" xfId="0" applyFont="1" applyFill="1" applyBorder="1" applyAlignment="1">
      <alignment horizontal="center" vertical="center"/>
    </xf>
    <xf numFmtId="202" fontId="32" fillId="0" borderId="0" xfId="1" applyNumberFormat="1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top"/>
    </xf>
    <xf numFmtId="39" fontId="32" fillId="6" borderId="0" xfId="0" applyNumberFormat="1" applyFont="1" applyFill="1" applyBorder="1" applyProtection="1"/>
    <xf numFmtId="4" fontId="32" fillId="18" borderId="0" xfId="1" applyNumberFormat="1" applyFont="1" applyFill="1" applyBorder="1" applyAlignment="1" applyProtection="1">
      <alignment horizontal="center"/>
    </xf>
    <xf numFmtId="171" fontId="32" fillId="0" borderId="0" xfId="1" applyFont="1"/>
    <xf numFmtId="0" fontId="33" fillId="6" borderId="0" xfId="0" applyFont="1" applyFill="1" applyBorder="1" applyProtection="1"/>
    <xf numFmtId="0" fontId="43" fillId="6" borderId="0" xfId="0" applyFont="1" applyFill="1"/>
    <xf numFmtId="0" fontId="29" fillId="20" borderId="0" xfId="0" applyFont="1" applyFill="1" applyBorder="1" applyAlignment="1" applyProtection="1">
      <alignment horizontal="center"/>
    </xf>
    <xf numFmtId="4" fontId="69" fillId="18" borderId="0" xfId="1" applyNumberFormat="1" applyFont="1" applyFill="1" applyBorder="1" applyAlignment="1" applyProtection="1">
      <alignment horizontal="center"/>
    </xf>
    <xf numFmtId="3" fontId="69" fillId="0" borderId="0" xfId="0" applyNumberFormat="1" applyFont="1" applyFill="1" applyBorder="1" applyAlignment="1">
      <alignment horizontal="center"/>
    </xf>
    <xf numFmtId="171" fontId="69" fillId="0" borderId="0" xfId="1" quotePrefix="1" applyFont="1" applyFill="1" applyBorder="1" applyAlignment="1">
      <alignment horizontal="center" vertical="center"/>
    </xf>
    <xf numFmtId="202" fontId="32" fillId="18" borderId="0" xfId="1" applyNumberFormat="1" applyFont="1" applyFill="1" applyBorder="1" applyAlignment="1" applyProtection="1">
      <alignment horizontal="center" vertical="center"/>
    </xf>
    <xf numFmtId="202" fontId="29" fillId="18" borderId="0" xfId="1" applyNumberFormat="1" applyFont="1" applyFill="1" applyBorder="1" applyAlignment="1" applyProtection="1">
      <alignment horizontal="center"/>
    </xf>
    <xf numFmtId="0" fontId="60" fillId="12" borderId="0" xfId="0" applyFont="1" applyFill="1" applyAlignment="1">
      <alignment horizontal="center" wrapText="1"/>
    </xf>
    <xf numFmtId="0" fontId="65" fillId="12" borderId="0" xfId="0" applyFont="1" applyFill="1" applyAlignment="1">
      <alignment horizontal="center" vertical="top" wrapText="1"/>
    </xf>
    <xf numFmtId="0" fontId="60" fillId="12" borderId="0" xfId="0" applyFont="1" applyFill="1" applyAlignment="1">
      <alignment horizontal="center" vertical="center"/>
    </xf>
    <xf numFmtId="37" fontId="29" fillId="18" borderId="0" xfId="0" applyNumberFormat="1" applyFont="1" applyFill="1" applyAlignment="1">
      <alignment vertical="center"/>
    </xf>
    <xf numFmtId="49" fontId="32" fillId="18" borderId="0" xfId="1" applyNumberFormat="1" applyFont="1" applyFill="1" applyAlignment="1">
      <alignment horizontal="center" vertical="center"/>
    </xf>
    <xf numFmtId="37" fontId="29" fillId="0" borderId="0" xfId="0" applyNumberFormat="1" applyFont="1" applyAlignment="1">
      <alignment vertical="center"/>
    </xf>
    <xf numFmtId="49" fontId="32" fillId="0" borderId="0" xfId="1" applyNumberFormat="1" applyFont="1" applyAlignment="1">
      <alignment horizontal="center" vertical="center"/>
    </xf>
    <xf numFmtId="3" fontId="32" fillId="18" borderId="0" xfId="0" applyNumberFormat="1" applyFont="1" applyFill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37" fontId="29" fillId="18" borderId="0" xfId="0" applyNumberFormat="1" applyFont="1" applyFill="1" applyAlignment="1">
      <alignment horizontal="center" wrapText="1"/>
    </xf>
    <xf numFmtId="37" fontId="33" fillId="18" borderId="0" xfId="0" applyNumberFormat="1" applyFont="1" applyFill="1" applyAlignment="1">
      <alignment horizontal="center" vertical="top" wrapText="1"/>
    </xf>
    <xf numFmtId="37" fontId="29" fillId="17" borderId="0" xfId="0" applyNumberFormat="1" applyFont="1" applyFill="1" applyAlignment="1">
      <alignment horizontal="center"/>
    </xf>
    <xf numFmtId="37" fontId="33" fillId="17" borderId="0" xfId="0" applyNumberFormat="1" applyFont="1" applyFill="1" applyAlignment="1">
      <alignment horizontal="center" vertical="top" wrapText="1"/>
    </xf>
    <xf numFmtId="37" fontId="29" fillId="3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horizontal="center" vertical="center"/>
    </xf>
    <xf numFmtId="37" fontId="29" fillId="19" borderId="0" xfId="0" applyNumberFormat="1" applyFont="1" applyFill="1" applyAlignment="1">
      <alignment vertical="center"/>
    </xf>
    <xf numFmtId="3" fontId="32" fillId="19" borderId="0" xfId="0" applyNumberFormat="1" applyFont="1" applyFill="1" applyAlignment="1">
      <alignment horizontal="center" vertical="center"/>
    </xf>
    <xf numFmtId="37" fontId="33" fillId="0" borderId="0" xfId="0" applyNumberFormat="1" applyFont="1" applyAlignment="1">
      <alignment horizontal="center" vertical="top" wrapText="1"/>
    </xf>
    <xf numFmtId="187" fontId="32" fillId="0" borderId="0" xfId="0" applyNumberFormat="1" applyFont="1"/>
    <xf numFmtId="3" fontId="29" fillId="0" borderId="0" xfId="1" quotePrefix="1" applyNumberFormat="1" applyFont="1" applyFill="1" applyBorder="1" applyAlignment="1">
      <alignment horizontal="center" vertical="center"/>
    </xf>
    <xf numFmtId="0" fontId="32" fillId="18" borderId="0" xfId="0" applyFont="1" applyFill="1" applyAlignment="1">
      <alignment horizontal="center" vertical="center"/>
    </xf>
    <xf numFmtId="37" fontId="44" fillId="0" borderId="0" xfId="2" applyFont="1"/>
    <xf numFmtId="37" fontId="32" fillId="0" borderId="0" xfId="2" applyFont="1"/>
    <xf numFmtId="37" fontId="32" fillId="0" borderId="0" xfId="2" applyFont="1" applyAlignment="1">
      <alignment horizontal="center"/>
    </xf>
    <xf numFmtId="37" fontId="44" fillId="6" borderId="0" xfId="2" applyFont="1" applyFill="1"/>
    <xf numFmtId="37" fontId="32" fillId="6" borderId="0" xfId="2" applyFont="1" applyFill="1"/>
    <xf numFmtId="37" fontId="32" fillId="7" borderId="0" xfId="2" applyFont="1" applyFill="1" applyAlignment="1">
      <alignment horizontal="left" vertical="center" indent="6"/>
    </xf>
    <xf numFmtId="37" fontId="29" fillId="7" borderId="0" xfId="2" applyFont="1" applyFill="1" applyAlignment="1">
      <alignment horizontal="left" indent="4"/>
    </xf>
    <xf numFmtId="37" fontId="32" fillId="7" borderId="0" xfId="2" applyFont="1" applyFill="1" applyAlignment="1">
      <alignment horizontal="center"/>
    </xf>
    <xf numFmtId="37" fontId="29" fillId="19" borderId="0" xfId="2" applyFont="1" applyFill="1" applyAlignment="1">
      <alignment horizontal="left" vertical="center" indent="5"/>
    </xf>
    <xf numFmtId="37" fontId="29" fillId="19" borderId="0" xfId="2" applyFont="1" applyFill="1" applyAlignment="1">
      <alignment horizontal="left" indent="3"/>
    </xf>
    <xf numFmtId="37" fontId="32" fillId="19" borderId="0" xfId="2" applyFont="1" applyFill="1" applyAlignment="1">
      <alignment horizontal="center"/>
    </xf>
    <xf numFmtId="37" fontId="29" fillId="7" borderId="0" xfId="2" applyFont="1" applyFill="1" applyAlignment="1">
      <alignment horizontal="left" indent="3"/>
    </xf>
    <xf numFmtId="37" fontId="22" fillId="18" borderId="0" xfId="2" applyFont="1" applyFill="1" applyAlignment="1">
      <alignment horizontal="left" vertical="center" indent="5"/>
    </xf>
    <xf numFmtId="37" fontId="22" fillId="18" borderId="0" xfId="2" applyFont="1" applyFill="1" applyAlignment="1">
      <alignment horizontal="left" indent="3"/>
    </xf>
    <xf numFmtId="37" fontId="21" fillId="18" borderId="0" xfId="2" applyFont="1" applyFill="1" applyAlignment="1">
      <alignment horizontal="center"/>
    </xf>
    <xf numFmtId="37" fontId="21" fillId="0" borderId="0" xfId="2" applyFont="1" applyAlignment="1">
      <alignment horizontal="left" vertical="center" indent="6"/>
    </xf>
    <xf numFmtId="37" fontId="22" fillId="0" borderId="0" xfId="2" applyFont="1" applyAlignment="1">
      <alignment horizontal="left" indent="3"/>
    </xf>
    <xf numFmtId="37" fontId="21" fillId="0" borderId="0" xfId="2" applyFont="1" applyAlignment="1">
      <alignment horizontal="center"/>
    </xf>
    <xf numFmtId="37" fontId="44" fillId="0" borderId="0" xfId="2" applyFont="1" applyAlignment="1">
      <alignment vertical="center"/>
    </xf>
    <xf numFmtId="49" fontId="60" fillId="10" borderId="0" xfId="1" applyNumberFormat="1" applyFont="1" applyFill="1" applyBorder="1" applyAlignment="1">
      <alignment horizontal="center" vertical="center"/>
    </xf>
    <xf numFmtId="37" fontId="65" fillId="10" borderId="0" xfId="2" applyFont="1" applyFill="1" applyAlignment="1">
      <alignment horizontal="center" vertical="top"/>
    </xf>
    <xf numFmtId="37" fontId="32" fillId="0" borderId="0" xfId="2" applyFont="1" applyAlignment="1">
      <alignment vertical="center"/>
    </xf>
    <xf numFmtId="37" fontId="60" fillId="10" borderId="0" xfId="2" applyFont="1" applyFill="1" applyAlignment="1">
      <alignment horizontal="center"/>
    </xf>
    <xf numFmtId="37" fontId="32" fillId="10" borderId="0" xfId="2" applyFont="1" applyFill="1" applyAlignment="1">
      <alignment vertical="center"/>
    </xf>
    <xf numFmtId="202" fontId="32" fillId="0" borderId="0" xfId="1" applyNumberFormat="1" applyFont="1" applyAlignment="1">
      <alignment horizontal="center" vertical="center"/>
    </xf>
    <xf numFmtId="202" fontId="44" fillId="0" borderId="0" xfId="1" applyNumberFormat="1" applyFont="1" applyAlignment="1">
      <alignment horizontal="center" vertical="center"/>
    </xf>
    <xf numFmtId="202" fontId="22" fillId="0" borderId="0" xfId="1" applyNumberFormat="1" applyFont="1" applyFill="1" applyBorder="1" applyAlignment="1">
      <alignment horizontal="center" vertical="center"/>
    </xf>
    <xf numFmtId="202" fontId="32" fillId="0" borderId="0" xfId="1" applyNumberFormat="1" applyFont="1" applyBorder="1" applyAlignment="1">
      <alignment horizontal="center" vertical="center"/>
    </xf>
    <xf numFmtId="202" fontId="32" fillId="6" borderId="0" xfId="1" applyNumberFormat="1" applyFont="1" applyFill="1" applyBorder="1" applyAlignment="1">
      <alignment horizontal="center" vertical="center"/>
    </xf>
    <xf numFmtId="202" fontId="29" fillId="18" borderId="0" xfId="1" applyNumberFormat="1" applyFont="1" applyFill="1" applyBorder="1" applyAlignment="1">
      <alignment horizontal="center" vertical="center"/>
    </xf>
    <xf numFmtId="202" fontId="29" fillId="6" borderId="0" xfId="1" applyNumberFormat="1" applyFont="1" applyFill="1" applyBorder="1" applyAlignment="1">
      <alignment horizontal="center" vertical="center"/>
    </xf>
    <xf numFmtId="202" fontId="21" fillId="0" borderId="0" xfId="1" applyNumberFormat="1" applyFont="1" applyFill="1" applyBorder="1" applyAlignment="1">
      <alignment horizontal="center" vertical="center"/>
    </xf>
    <xf numFmtId="202" fontId="22" fillId="18" borderId="0" xfId="1" applyNumberFormat="1" applyFont="1" applyFill="1" applyBorder="1" applyAlignment="1">
      <alignment horizontal="center" vertical="center"/>
    </xf>
    <xf numFmtId="202" fontId="29" fillId="17" borderId="0" xfId="1" applyNumberFormat="1" applyFont="1" applyFill="1" applyBorder="1" applyAlignment="1" applyProtection="1">
      <alignment horizontal="center" vertical="center"/>
    </xf>
    <xf numFmtId="202" fontId="29" fillId="3" borderId="0" xfId="1" applyNumberFormat="1" applyFont="1" applyFill="1" applyBorder="1" applyAlignment="1" applyProtection="1">
      <alignment horizontal="center" vertical="center"/>
    </xf>
    <xf numFmtId="0" fontId="33" fillId="18" borderId="0" xfId="0" applyFont="1" applyFill="1" applyBorder="1" applyAlignment="1">
      <alignment horizontal="center" vertical="top"/>
    </xf>
    <xf numFmtId="0" fontId="33" fillId="20" borderId="0" xfId="0" applyFont="1" applyFill="1" applyBorder="1" applyAlignment="1" applyProtection="1">
      <alignment horizontal="center" vertical="top"/>
    </xf>
    <xf numFmtId="3" fontId="32" fillId="0" borderId="0" xfId="1" applyNumberFormat="1" applyFont="1" applyAlignment="1">
      <alignment horizontal="center" vertical="center"/>
    </xf>
    <xf numFmtId="3" fontId="32" fillId="0" borderId="0" xfId="0" applyNumberFormat="1" applyFont="1" applyFill="1" applyBorder="1" applyAlignment="1" applyProtection="1">
      <alignment horizontal="center" vertical="center"/>
    </xf>
    <xf numFmtId="3" fontId="21" fillId="18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2" fillId="0" borderId="0" xfId="1" quotePrefix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 applyProtection="1">
      <alignment horizontal="center" vertical="center"/>
    </xf>
    <xf numFmtId="3" fontId="21" fillId="18" borderId="0" xfId="0" applyNumberFormat="1" applyFont="1" applyFill="1" applyBorder="1" applyAlignment="1" applyProtection="1">
      <alignment horizontal="center" vertical="center"/>
    </xf>
    <xf numFmtId="3" fontId="21" fillId="3" borderId="0" xfId="0" applyNumberFormat="1" applyFont="1" applyFill="1" applyBorder="1" applyAlignment="1" applyProtection="1">
      <alignment horizontal="center" vertical="center"/>
    </xf>
    <xf numFmtId="3" fontId="21" fillId="19" borderId="0" xfId="0" applyNumberFormat="1" applyFont="1" applyFill="1" applyBorder="1" applyAlignment="1" applyProtection="1">
      <alignment horizontal="center" vertical="center"/>
    </xf>
    <xf numFmtId="3" fontId="21" fillId="0" borderId="0" xfId="1" quotePrefix="1" applyNumberFormat="1" applyFont="1" applyFill="1" applyBorder="1" applyAlignment="1">
      <alignment horizontal="center" vertical="center"/>
    </xf>
    <xf numFmtId="171" fontId="21" fillId="0" borderId="0" xfId="1" quotePrefix="1" applyFont="1" applyFill="1" applyBorder="1" applyAlignment="1">
      <alignment horizontal="center" vertical="center"/>
    </xf>
    <xf numFmtId="202" fontId="21" fillId="0" borderId="0" xfId="0" applyNumberFormat="1" applyFont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/>
    <xf numFmtId="202" fontId="21" fillId="18" borderId="0" xfId="1" applyNumberFormat="1" applyFont="1" applyFill="1" applyBorder="1" applyAlignment="1" applyProtection="1">
      <alignment horizontal="center"/>
    </xf>
    <xf numFmtId="202" fontId="21" fillId="6" borderId="0" xfId="1" applyNumberFormat="1" applyFont="1" applyFill="1" applyBorder="1" applyAlignment="1" applyProtection="1">
      <alignment horizontal="center"/>
    </xf>
    <xf numFmtId="202" fontId="21" fillId="0" borderId="0" xfId="1" applyNumberFormat="1" applyFont="1" applyFill="1" applyBorder="1" applyAlignment="1" applyProtection="1">
      <alignment horizontal="center"/>
    </xf>
    <xf numFmtId="202" fontId="22" fillId="20" borderId="0" xfId="1" applyNumberFormat="1" applyFont="1" applyFill="1" applyAlignment="1">
      <alignment horizontal="center" vertical="center"/>
    </xf>
    <xf numFmtId="202" fontId="21" fillId="18" borderId="0" xfId="1" applyNumberFormat="1" applyFont="1" applyFill="1" applyBorder="1" applyAlignment="1" applyProtection="1">
      <alignment horizontal="center" vertical="center"/>
    </xf>
    <xf numFmtId="3" fontId="21" fillId="18" borderId="0" xfId="0" applyNumberFormat="1" applyFont="1" applyFill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3" fontId="21" fillId="3" borderId="0" xfId="0" applyNumberFormat="1" applyFont="1" applyFill="1" applyAlignment="1">
      <alignment horizontal="center" vertical="center"/>
    </xf>
    <xf numFmtId="3" fontId="21" fillId="19" borderId="0" xfId="0" applyNumberFormat="1" applyFont="1" applyFill="1" applyAlignment="1">
      <alignment horizontal="center" vertical="center"/>
    </xf>
    <xf numFmtId="3" fontId="21" fillId="18" borderId="0" xfId="0" applyNumberFormat="1" applyFont="1" applyFill="1" applyAlignment="1">
      <alignment horizontal="center"/>
    </xf>
    <xf numFmtId="202" fontId="22" fillId="0" borderId="0" xfId="1" applyNumberFormat="1" applyFont="1" applyFill="1" applyAlignment="1">
      <alignment horizontal="center" vertical="center"/>
    </xf>
    <xf numFmtId="202" fontId="21" fillId="6" borderId="0" xfId="1" applyNumberFormat="1" applyFont="1" applyFill="1" applyAlignment="1">
      <alignment horizontal="center" vertical="center"/>
    </xf>
    <xf numFmtId="202" fontId="22" fillId="18" borderId="0" xfId="1" applyNumberFormat="1" applyFont="1" applyFill="1" applyAlignment="1">
      <alignment horizontal="center" vertical="center"/>
    </xf>
    <xf numFmtId="202" fontId="22" fillId="6" borderId="0" xfId="1" applyNumberFormat="1" applyFont="1" applyFill="1" applyAlignment="1">
      <alignment horizontal="center" vertical="center"/>
    </xf>
    <xf numFmtId="202" fontId="21" fillId="0" borderId="0" xfId="1" applyNumberFormat="1" applyFont="1" applyFill="1" applyAlignment="1">
      <alignment horizontal="center" vertical="center"/>
    </xf>
    <xf numFmtId="4" fontId="21" fillId="0" borderId="0" xfId="1" applyNumberFormat="1" applyFont="1" applyFill="1" applyBorder="1" applyAlignment="1" applyProtection="1">
      <alignment horizontal="center"/>
    </xf>
    <xf numFmtId="3" fontId="32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/>
    <xf numFmtId="0" fontId="60" fillId="0" borderId="0" xfId="0" applyFont="1" applyFill="1" applyBorder="1" applyAlignment="1" applyProtection="1">
      <alignment horizontal="center" wrapText="1"/>
    </xf>
    <xf numFmtId="0" fontId="65" fillId="0" borderId="0" xfId="0" applyFont="1" applyFill="1" applyBorder="1" applyAlignment="1" applyProtection="1">
      <alignment horizontal="center" vertical="top" wrapText="1"/>
    </xf>
    <xf numFmtId="0" fontId="60" fillId="0" borderId="0" xfId="0" applyFont="1" applyFill="1" applyBorder="1" applyAlignment="1" applyProtection="1">
      <alignment horizontal="center" vertical="center"/>
    </xf>
    <xf numFmtId="0" fontId="60" fillId="0" borderId="0" xfId="0" applyFont="1" applyFill="1"/>
    <xf numFmtId="37" fontId="29" fillId="0" borderId="0" xfId="0" applyNumberFormat="1" applyFont="1" applyFill="1" applyBorder="1" applyAlignment="1">
      <alignment horizontal="center" wrapText="1"/>
    </xf>
    <xf numFmtId="37" fontId="33" fillId="0" borderId="0" xfId="0" applyNumberFormat="1" applyFont="1" applyFill="1" applyBorder="1" applyAlignment="1">
      <alignment horizontal="center" vertical="top" wrapText="1"/>
    </xf>
    <xf numFmtId="3" fontId="69" fillId="0" borderId="0" xfId="0" applyNumberFormat="1" applyFont="1" applyFill="1" applyBorder="1" applyAlignment="1" applyProtection="1">
      <alignment horizontal="center" vertical="center"/>
    </xf>
    <xf numFmtId="37" fontId="29" fillId="0" borderId="0" xfId="0" applyNumberFormat="1" applyFont="1" applyFill="1" applyBorder="1" applyAlignment="1" applyProtection="1">
      <alignment horizontal="center"/>
    </xf>
    <xf numFmtId="0" fontId="32" fillId="0" borderId="0" xfId="0" applyFont="1" applyFill="1" applyBorder="1"/>
    <xf numFmtId="187" fontId="32" fillId="0" borderId="0" xfId="0" applyNumberFormat="1" applyFont="1" applyFill="1" applyBorder="1" applyAlignment="1"/>
    <xf numFmtId="0" fontId="32" fillId="0" borderId="0" xfId="0" applyFont="1" applyFill="1" applyBorder="1" applyProtection="1"/>
    <xf numFmtId="0" fontId="60" fillId="0" borderId="0" xfId="0" applyFont="1" applyFill="1" applyAlignment="1">
      <alignment horizontal="center" wrapText="1"/>
    </xf>
    <xf numFmtId="0" fontId="65" fillId="0" borderId="0" xfId="0" applyFont="1" applyFill="1" applyAlignment="1">
      <alignment horizontal="center" vertical="top" wrapText="1"/>
    </xf>
    <xf numFmtId="0" fontId="60" fillId="0" borderId="0" xfId="0" applyFont="1" applyFill="1" applyAlignment="1">
      <alignment horizontal="center" vertical="center"/>
    </xf>
    <xf numFmtId="37" fontId="29" fillId="0" borderId="0" xfId="0" applyNumberFormat="1" applyFont="1" applyFill="1" applyAlignment="1">
      <alignment vertical="center"/>
    </xf>
    <xf numFmtId="3" fontId="32" fillId="0" borderId="0" xfId="0" applyNumberFormat="1" applyFont="1" applyFill="1" applyAlignment="1">
      <alignment horizontal="center" vertical="center"/>
    </xf>
    <xf numFmtId="3" fontId="69" fillId="0" borderId="0" xfId="0" applyNumberFormat="1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wrapText="1"/>
    </xf>
    <xf numFmtId="37" fontId="33" fillId="0" borderId="0" xfId="0" applyNumberFormat="1" applyFont="1" applyFill="1" applyAlignment="1">
      <alignment horizontal="center" vertical="top" wrapText="1"/>
    </xf>
    <xf numFmtId="37" fontId="29" fillId="0" borderId="0" xfId="0" applyNumberFormat="1" applyFont="1" applyFill="1" applyAlignment="1">
      <alignment horizontal="center"/>
    </xf>
    <xf numFmtId="187" fontId="32" fillId="0" borderId="0" xfId="0" applyNumberFormat="1" applyFont="1" applyFill="1"/>
    <xf numFmtId="0" fontId="65" fillId="10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top"/>
    </xf>
    <xf numFmtId="202" fontId="32" fillId="0" borderId="0" xfId="0" applyNumberFormat="1" applyFont="1"/>
    <xf numFmtId="4" fontId="21" fillId="0" borderId="0" xfId="0" applyNumberFormat="1" applyFont="1"/>
    <xf numFmtId="0" fontId="21" fillId="0" borderId="0" xfId="0" applyFont="1"/>
    <xf numFmtId="0" fontId="65" fillId="10" borderId="0" xfId="0" applyFont="1" applyFill="1" applyBorder="1" applyAlignment="1">
      <alignment horizontal="centerContinuous" vertical="top"/>
    </xf>
    <xf numFmtId="0" fontId="21" fillId="10" borderId="0" xfId="0" applyFont="1" applyFill="1" applyBorder="1"/>
    <xf numFmtId="0" fontId="60" fillId="10" borderId="0" xfId="0" applyFont="1" applyFill="1" applyBorder="1" applyAlignment="1">
      <alignment horizontal="centerContinuous"/>
    </xf>
    <xf numFmtId="0" fontId="60" fillId="12" borderId="0" xfId="0" applyFont="1" applyFill="1" applyBorder="1" applyAlignment="1">
      <alignment horizontal="center"/>
    </xf>
    <xf numFmtId="0" fontId="65" fillId="12" borderId="0" xfId="0" applyFont="1" applyFill="1" applyBorder="1" applyAlignment="1">
      <alignment horizontal="center" vertical="top"/>
    </xf>
    <xf numFmtId="0" fontId="23" fillId="12" borderId="0" xfId="0" applyFont="1" applyFill="1" applyBorder="1" applyAlignment="1">
      <alignment horizontal="center" vertical="top"/>
    </xf>
    <xf numFmtId="0" fontId="70" fillId="12" borderId="0" xfId="0" applyFont="1" applyFill="1" applyBorder="1" applyAlignment="1">
      <alignment horizontal="center" vertical="top"/>
    </xf>
    <xf numFmtId="202" fontId="29" fillId="0" borderId="0" xfId="0" applyNumberFormat="1" applyFont="1" applyBorder="1" applyAlignment="1">
      <alignment horizontal="right"/>
    </xf>
    <xf numFmtId="202" fontId="22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left" indent="2"/>
    </xf>
    <xf numFmtId="202" fontId="32" fillId="0" borderId="0" xfId="0" applyNumberFormat="1" applyFont="1" applyBorder="1" applyAlignment="1">
      <alignment horizontal="center"/>
    </xf>
    <xf numFmtId="202" fontId="21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left" vertical="top" indent="2"/>
    </xf>
    <xf numFmtId="0" fontId="33" fillId="0" borderId="0" xfId="0" applyFont="1" applyBorder="1" applyAlignment="1">
      <alignment horizontal="centerContinuous" vertical="top"/>
    </xf>
    <xf numFmtId="4" fontId="29" fillId="0" borderId="0" xfId="0" applyNumberFormat="1" applyFont="1" applyBorder="1" applyAlignment="1">
      <alignment horizontal="left"/>
    </xf>
    <xf numFmtId="4" fontId="32" fillId="0" borderId="0" xfId="0" applyNumberFormat="1" applyFont="1" applyBorder="1" applyAlignment="1">
      <alignment horizontal="centerContinuous"/>
    </xf>
    <xf numFmtId="4" fontId="33" fillId="0" borderId="0" xfId="0" applyNumberFormat="1" applyFont="1" applyBorder="1" applyAlignment="1">
      <alignment vertical="top"/>
    </xf>
    <xf numFmtId="4" fontId="21" fillId="0" borderId="0" xfId="0" applyNumberFormat="1" applyFont="1" applyBorder="1" applyAlignment="1">
      <alignment horizontal="center"/>
    </xf>
    <xf numFmtId="4" fontId="32" fillId="0" borderId="0" xfId="0" applyNumberFormat="1" applyFont="1" applyBorder="1" applyAlignment="1">
      <alignment horizontal="left" indent="2"/>
    </xf>
    <xf numFmtId="4" fontId="33" fillId="0" borderId="0" xfId="0" applyNumberFormat="1" applyFont="1" applyBorder="1" applyAlignment="1">
      <alignment horizontal="left" vertical="top" indent="2"/>
    </xf>
    <xf numFmtId="202" fontId="32" fillId="0" borderId="0" xfId="0" quotePrefix="1" applyNumberFormat="1" applyFont="1" applyBorder="1" applyAlignment="1">
      <alignment horizontal="right"/>
    </xf>
    <xf numFmtId="202" fontId="21" fillId="0" borderId="0" xfId="0" quotePrefix="1" applyNumberFormat="1" applyFont="1" applyBorder="1" applyAlignment="1">
      <alignment horizontal="right"/>
    </xf>
    <xf numFmtId="4" fontId="32" fillId="0" borderId="0" xfId="0" quotePrefix="1" applyNumberFormat="1" applyFont="1" applyBorder="1" applyAlignment="1">
      <alignment horizontal="center"/>
    </xf>
    <xf numFmtId="4" fontId="21" fillId="0" borderId="0" xfId="0" quotePrefix="1" applyNumberFormat="1" applyFont="1" applyBorder="1" applyAlignment="1">
      <alignment horizontal="center"/>
    </xf>
    <xf numFmtId="4" fontId="32" fillId="0" borderId="0" xfId="0" applyNumberFormat="1" applyFont="1" applyBorder="1" applyAlignment="1">
      <alignment horizontal="right"/>
    </xf>
    <xf numFmtId="4" fontId="29" fillId="0" borderId="0" xfId="0" applyNumberFormat="1" applyFont="1" applyBorder="1" applyAlignment="1">
      <alignment horizontal="left" indent="2"/>
    </xf>
    <xf numFmtId="0" fontId="29" fillId="18" borderId="0" xfId="0" applyFont="1" applyFill="1" applyBorder="1" applyAlignment="1">
      <alignment horizontal="left"/>
    </xf>
    <xf numFmtId="0" fontId="32" fillId="18" borderId="0" xfId="0" applyFont="1" applyFill="1" applyBorder="1" applyAlignment="1">
      <alignment horizontal="centerContinuous"/>
    </xf>
    <xf numFmtId="202" fontId="29" fillId="18" borderId="0" xfId="0" applyNumberFormat="1" applyFont="1" applyFill="1" applyBorder="1" applyAlignment="1">
      <alignment horizontal="right"/>
    </xf>
    <xf numFmtId="202" fontId="22" fillId="18" borderId="0" xfId="0" applyNumberFormat="1" applyFont="1" applyFill="1" applyBorder="1" applyAlignment="1">
      <alignment horizontal="right"/>
    </xf>
    <xf numFmtId="202" fontId="29" fillId="18" borderId="0" xfId="0" applyNumberFormat="1" applyFont="1" applyFill="1" applyBorder="1" applyAlignment="1">
      <alignment horizontal="center"/>
    </xf>
    <xf numFmtId="202" fontId="22" fillId="18" borderId="0" xfId="0" applyNumberFormat="1" applyFont="1" applyFill="1" applyBorder="1" applyAlignment="1">
      <alignment horizontal="center"/>
    </xf>
    <xf numFmtId="0" fontId="33" fillId="18" borderId="0" xfId="0" applyFont="1" applyFill="1" applyBorder="1" applyAlignment="1">
      <alignment horizontal="left" vertical="top"/>
    </xf>
    <xf numFmtId="202" fontId="32" fillId="18" borderId="0" xfId="0" applyNumberFormat="1" applyFont="1" applyFill="1" applyBorder="1" applyAlignment="1">
      <alignment horizontal="right"/>
    </xf>
    <xf numFmtId="202" fontId="21" fillId="18" borderId="0" xfId="0" applyNumberFormat="1" applyFont="1" applyFill="1" applyBorder="1" applyAlignment="1">
      <alignment horizontal="right"/>
    </xf>
    <xf numFmtId="0" fontId="21" fillId="18" borderId="0" xfId="0" applyFont="1" applyFill="1" applyBorder="1" applyAlignment="1">
      <alignment horizontal="center"/>
    </xf>
    <xf numFmtId="4" fontId="29" fillId="18" borderId="0" xfId="0" applyNumberFormat="1" applyFont="1" applyFill="1" applyBorder="1" applyAlignment="1">
      <alignment horizontal="left"/>
    </xf>
    <xf numFmtId="4" fontId="32" fillId="18" borderId="0" xfId="0" applyNumberFormat="1" applyFont="1" applyFill="1" applyBorder="1" applyAlignment="1">
      <alignment horizontal="centerContinuous"/>
    </xf>
    <xf numFmtId="202" fontId="32" fillId="18" borderId="0" xfId="0" applyNumberFormat="1" applyFont="1" applyFill="1" applyBorder="1" applyAlignment="1">
      <alignment horizontal="center"/>
    </xf>
    <xf numFmtId="202" fontId="21" fillId="18" borderId="0" xfId="0" applyNumberFormat="1" applyFont="1" applyFill="1" applyBorder="1" applyAlignment="1">
      <alignment horizontal="center"/>
    </xf>
    <xf numFmtId="4" fontId="33" fillId="18" borderId="0" xfId="0" applyNumberFormat="1" applyFont="1" applyFill="1" applyBorder="1" applyAlignment="1">
      <alignment vertical="top"/>
    </xf>
    <xf numFmtId="4" fontId="21" fillId="18" borderId="0" xfId="0" applyNumberFormat="1" applyFont="1" applyFill="1" applyBorder="1" applyAlignment="1">
      <alignment horizontal="center"/>
    </xf>
    <xf numFmtId="4" fontId="32" fillId="18" borderId="0" xfId="0" applyNumberFormat="1" applyFont="1" applyFill="1" applyBorder="1" applyAlignment="1">
      <alignment horizontal="right"/>
    </xf>
    <xf numFmtId="4" fontId="21" fillId="18" borderId="0" xfId="0" applyNumberFormat="1" applyFont="1" applyFill="1" applyBorder="1" applyAlignment="1">
      <alignment horizontal="right"/>
    </xf>
    <xf numFmtId="4" fontId="21" fillId="18" borderId="0" xfId="0" applyNumberFormat="1" applyFont="1" applyFill="1" applyBorder="1"/>
    <xf numFmtId="4" fontId="33" fillId="18" borderId="0" xfId="0" applyNumberFormat="1" applyFont="1" applyFill="1" applyAlignment="1">
      <alignment vertical="top"/>
    </xf>
    <xf numFmtId="4" fontId="32" fillId="18" borderId="0" xfId="0" applyNumberFormat="1" applyFont="1" applyFill="1" applyAlignment="1">
      <alignment horizontal="right"/>
    </xf>
    <xf numFmtId="4" fontId="21" fillId="18" borderId="0" xfId="0" applyNumberFormat="1" applyFont="1" applyFill="1" applyAlignment="1">
      <alignment horizontal="right"/>
    </xf>
    <xf numFmtId="4" fontId="32" fillId="18" borderId="0" xfId="0" applyNumberFormat="1" applyFont="1" applyFill="1"/>
    <xf numFmtId="188" fontId="44" fillId="0" borderId="0" xfId="1" applyNumberFormat="1" applyFont="1"/>
    <xf numFmtId="202" fontId="44" fillId="18" borderId="0" xfId="0" applyNumberFormat="1" applyFont="1" applyFill="1" applyBorder="1" applyAlignment="1">
      <alignment horizontal="right"/>
    </xf>
    <xf numFmtId="202" fontId="2" fillId="18" borderId="0" xfId="0" applyNumberFormat="1" applyFont="1" applyFill="1" applyBorder="1" applyAlignment="1">
      <alignment horizontal="right"/>
    </xf>
    <xf numFmtId="0" fontId="44" fillId="18" borderId="0" xfId="0" applyFont="1" applyFill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202" fontId="44" fillId="0" borderId="0" xfId="0" applyNumberFormat="1" applyFont="1" applyBorder="1" applyAlignment="1">
      <alignment horizontal="right"/>
    </xf>
    <xf numFmtId="202" fontId="2" fillId="0" borderId="0" xfId="0" applyNumberFormat="1" applyFont="1" applyBorder="1" applyAlignment="1">
      <alignment horizontal="right"/>
    </xf>
    <xf numFmtId="0" fontId="4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8" fontId="32" fillId="0" borderId="0" xfId="1" applyNumberFormat="1" applyFont="1"/>
    <xf numFmtId="171" fontId="44" fillId="0" borderId="0" xfId="1" applyFont="1"/>
    <xf numFmtId="0" fontId="65" fillId="1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indent="2"/>
    </xf>
    <xf numFmtId="0" fontId="23" fillId="0" borderId="0" xfId="0" applyFont="1" applyBorder="1" applyAlignment="1">
      <alignment horizontal="centerContinuous" vertical="top"/>
    </xf>
    <xf numFmtId="4" fontId="23" fillId="0" borderId="0" xfId="0" applyNumberFormat="1" applyFont="1" applyBorder="1" applyAlignment="1">
      <alignment vertical="top"/>
    </xf>
    <xf numFmtId="4" fontId="23" fillId="0" borderId="0" xfId="0" applyNumberFormat="1" applyFont="1" applyBorder="1" applyAlignment="1">
      <alignment horizontal="left" vertical="top" indent="2"/>
    </xf>
    <xf numFmtId="0" fontId="21" fillId="0" borderId="0" xfId="0" applyFont="1" applyBorder="1"/>
    <xf numFmtId="0" fontId="23" fillId="18" borderId="0" xfId="0" applyFont="1" applyFill="1" applyBorder="1" applyAlignment="1">
      <alignment horizontal="left" vertical="top"/>
    </xf>
    <xf numFmtId="4" fontId="23" fillId="18" borderId="0" xfId="0" applyNumberFormat="1" applyFont="1" applyFill="1" applyBorder="1" applyAlignment="1">
      <alignment vertical="top"/>
    </xf>
    <xf numFmtId="0" fontId="22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centerContinuous"/>
    </xf>
    <xf numFmtId="3" fontId="22" fillId="18" borderId="0" xfId="0" applyNumberFormat="1" applyFont="1" applyFill="1" applyBorder="1" applyAlignment="1">
      <alignment horizontal="right"/>
    </xf>
    <xf numFmtId="171" fontId="2" fillId="0" borderId="0" xfId="1" applyFont="1"/>
    <xf numFmtId="3" fontId="21" fillId="18" borderId="0" xfId="0" applyNumberFormat="1" applyFont="1" applyFill="1" applyBorder="1" applyAlignment="1">
      <alignment horizontal="right"/>
    </xf>
    <xf numFmtId="3" fontId="2" fillId="18" borderId="0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centerContinuous"/>
    </xf>
    <xf numFmtId="3" fontId="21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1" fillId="0" borderId="0" xfId="0" quotePrefix="1" applyNumberFormat="1" applyFont="1" applyBorder="1" applyAlignment="1">
      <alignment horizontal="center"/>
    </xf>
    <xf numFmtId="4" fontId="22" fillId="18" borderId="0" xfId="0" applyNumberFormat="1" applyFont="1" applyFill="1" applyBorder="1" applyAlignment="1">
      <alignment horizontal="left"/>
    </xf>
    <xf numFmtId="4" fontId="21" fillId="18" borderId="0" xfId="0" applyNumberFormat="1" applyFont="1" applyFill="1" applyBorder="1" applyAlignment="1">
      <alignment horizontal="centerContinuous"/>
    </xf>
    <xf numFmtId="171" fontId="21" fillId="0" borderId="0" xfId="1" applyFont="1"/>
    <xf numFmtId="4" fontId="21" fillId="0" borderId="0" xfId="0" applyNumberFormat="1" applyFont="1" applyBorder="1" applyAlignment="1">
      <alignment horizontal="left" indent="2"/>
    </xf>
    <xf numFmtId="4" fontId="21" fillId="0" borderId="0" xfId="0" applyNumberFormat="1" applyFont="1" applyBorder="1" applyAlignment="1">
      <alignment horizontal="centerContinuous"/>
    </xf>
    <xf numFmtId="3" fontId="21" fillId="0" borderId="0" xfId="0" quotePrefix="1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left"/>
    </xf>
    <xf numFmtId="4" fontId="22" fillId="0" borderId="0" xfId="0" applyNumberFormat="1" applyFont="1" applyBorder="1" applyAlignment="1">
      <alignment horizontal="left" indent="2"/>
    </xf>
    <xf numFmtId="0" fontId="60" fillId="12" borderId="0" xfId="0" applyFont="1" applyFill="1" applyBorder="1" applyAlignment="1">
      <alignment horizontal="center" vertical="center"/>
    </xf>
    <xf numFmtId="202" fontId="22" fillId="18" borderId="0" xfId="0" applyNumberFormat="1" applyFont="1" applyFill="1" applyBorder="1" applyAlignment="1">
      <alignment horizontal="center" vertical="center"/>
    </xf>
    <xf numFmtId="202" fontId="21" fillId="18" borderId="0" xfId="0" applyNumberFormat="1" applyFont="1" applyFill="1" applyBorder="1" applyAlignment="1">
      <alignment horizontal="center" vertical="center"/>
    </xf>
    <xf numFmtId="202" fontId="21" fillId="0" borderId="0" xfId="0" applyNumberFormat="1" applyFont="1" applyBorder="1" applyAlignment="1">
      <alignment horizontal="center" vertical="center"/>
    </xf>
    <xf numFmtId="202" fontId="26" fillId="0" borderId="0" xfId="0" applyNumberFormat="1" applyFont="1" applyBorder="1" applyAlignment="1">
      <alignment horizontal="center" vertical="center"/>
    </xf>
    <xf numFmtId="202" fontId="21" fillId="0" borderId="0" xfId="0" quotePrefix="1" applyNumberFormat="1" applyFont="1" applyBorder="1" applyAlignment="1">
      <alignment horizontal="center" vertical="center"/>
    </xf>
    <xf numFmtId="202" fontId="29" fillId="0" borderId="0" xfId="0" quotePrefix="1" applyNumberFormat="1" applyFont="1" applyBorder="1" applyAlignment="1">
      <alignment horizontal="right"/>
    </xf>
    <xf numFmtId="202" fontId="22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18" borderId="0" xfId="0" applyNumberFormat="1" applyFont="1" applyFill="1" applyBorder="1" applyAlignment="1">
      <alignment horizontal="center" vertical="center"/>
    </xf>
    <xf numFmtId="202" fontId="26" fillId="18" borderId="0" xfId="0" applyNumberFormat="1" applyFont="1" applyFill="1" applyBorder="1" applyAlignment="1">
      <alignment horizontal="center" vertical="center"/>
    </xf>
    <xf numFmtId="4" fontId="32" fillId="18" borderId="0" xfId="0" applyNumberFormat="1" applyFont="1" applyFill="1" applyBorder="1" applyAlignment="1">
      <alignment horizontal="center" vertical="center"/>
    </xf>
    <xf numFmtId="0" fontId="59" fillId="10" borderId="0" xfId="0" applyFont="1" applyFill="1" applyBorder="1" applyAlignment="1" applyProtection="1">
      <alignment horizontal="center" vertical="center"/>
    </xf>
    <xf numFmtId="0" fontId="59" fillId="10" borderId="1" xfId="0" applyFont="1" applyFill="1" applyBorder="1" applyAlignment="1" applyProtection="1">
      <alignment horizontal="center" vertical="center"/>
    </xf>
    <xf numFmtId="0" fontId="59" fillId="10" borderId="2" xfId="0" applyFont="1" applyFill="1" applyBorder="1" applyAlignment="1" applyProtection="1">
      <alignment horizontal="center" vertical="center"/>
    </xf>
    <xf numFmtId="0" fontId="59" fillId="10" borderId="34" xfId="0" applyFont="1" applyFill="1" applyBorder="1" applyAlignment="1" applyProtection="1">
      <alignment horizontal="center" vertical="center"/>
    </xf>
    <xf numFmtId="0" fontId="14" fillId="10" borderId="34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31" fillId="0" borderId="0" xfId="0" applyFont="1" applyBorder="1" applyAlignment="1" applyProtection="1">
      <alignment horizontal="center" vertical="top"/>
    </xf>
    <xf numFmtId="0" fontId="31" fillId="0" borderId="1" xfId="0" applyFont="1" applyBorder="1" applyAlignment="1" applyProtection="1">
      <alignment horizontal="center" vertical="top"/>
    </xf>
    <xf numFmtId="37" fontId="61" fillId="11" borderId="40" xfId="0" applyNumberFormat="1" applyFont="1" applyFill="1" applyBorder="1" applyAlignment="1">
      <alignment horizontal="center"/>
    </xf>
    <xf numFmtId="37" fontId="61" fillId="11" borderId="41" xfId="0" applyNumberFormat="1" applyFont="1" applyFill="1" applyBorder="1" applyAlignment="1">
      <alignment horizontal="center"/>
    </xf>
    <xf numFmtId="37" fontId="61" fillId="11" borderId="42" xfId="0" applyNumberFormat="1" applyFont="1" applyFill="1" applyBorder="1" applyAlignment="1">
      <alignment horizontal="center"/>
    </xf>
    <xf numFmtId="37" fontId="62" fillId="11" borderId="43" xfId="0" applyNumberFormat="1" applyFont="1" applyFill="1" applyBorder="1" applyAlignment="1">
      <alignment horizontal="center" vertical="top"/>
    </xf>
    <xf numFmtId="37" fontId="62" fillId="11" borderId="35" xfId="0" applyNumberFormat="1" applyFont="1" applyFill="1" applyBorder="1" applyAlignment="1">
      <alignment horizontal="center" vertical="top"/>
    </xf>
    <xf numFmtId="37" fontId="62" fillId="11" borderId="44" xfId="0" applyNumberFormat="1" applyFont="1" applyFill="1" applyBorder="1" applyAlignment="1">
      <alignment horizontal="center" vertical="top"/>
    </xf>
    <xf numFmtId="37" fontId="61" fillId="11" borderId="6" xfId="0" applyNumberFormat="1" applyFont="1" applyFill="1" applyBorder="1" applyAlignment="1">
      <alignment horizontal="center"/>
    </xf>
    <xf numFmtId="37" fontId="61" fillId="11" borderId="3" xfId="0" applyNumberFormat="1" applyFont="1" applyFill="1" applyBorder="1" applyAlignment="1">
      <alignment horizontal="center"/>
    </xf>
    <xf numFmtId="37" fontId="61" fillId="11" borderId="7" xfId="0" applyNumberFormat="1" applyFont="1" applyFill="1" applyBorder="1" applyAlignment="1">
      <alignment horizontal="center"/>
    </xf>
    <xf numFmtId="37" fontId="62" fillId="11" borderId="45" xfId="0" applyNumberFormat="1" applyFont="1" applyFill="1" applyBorder="1" applyAlignment="1">
      <alignment horizontal="center" vertical="top"/>
    </xf>
    <xf numFmtId="37" fontId="62" fillId="11" borderId="34" xfId="0" applyNumberFormat="1" applyFont="1" applyFill="1" applyBorder="1" applyAlignment="1">
      <alignment horizontal="center" vertical="top"/>
    </xf>
    <xf numFmtId="37" fontId="62" fillId="11" borderId="46" xfId="0" applyNumberFormat="1" applyFont="1" applyFill="1" applyBorder="1" applyAlignment="1">
      <alignment horizontal="center" vertical="top"/>
    </xf>
    <xf numFmtId="0" fontId="61" fillId="10" borderId="6" xfId="0" applyFont="1" applyFill="1" applyBorder="1" applyAlignment="1" applyProtection="1">
      <alignment horizontal="center" vertical="center"/>
    </xf>
    <xf numFmtId="0" fontId="61" fillId="10" borderId="37" xfId="0" applyFont="1" applyFill="1" applyBorder="1" applyAlignment="1" applyProtection="1">
      <alignment horizontal="center" vertical="center"/>
    </xf>
    <xf numFmtId="0" fontId="61" fillId="10" borderId="3" xfId="0" applyFont="1" applyFill="1" applyBorder="1" applyAlignment="1" applyProtection="1">
      <alignment horizontal="center" vertical="center"/>
    </xf>
    <xf numFmtId="0" fontId="61" fillId="10" borderId="1" xfId="0" applyFont="1" applyFill="1" applyBorder="1" applyAlignment="1" applyProtection="1">
      <alignment horizontal="center" vertical="center"/>
    </xf>
    <xf numFmtId="0" fontId="61" fillId="10" borderId="3" xfId="0" quotePrefix="1" applyFont="1" applyFill="1" applyBorder="1" applyAlignment="1" applyProtection="1">
      <alignment horizontal="center" vertical="center"/>
    </xf>
    <xf numFmtId="0" fontId="61" fillId="10" borderId="1" xfId="0" quotePrefix="1" applyFont="1" applyFill="1" applyBorder="1" applyAlignment="1" applyProtection="1">
      <alignment horizontal="center" vertical="center"/>
    </xf>
    <xf numFmtId="0" fontId="61" fillId="10" borderId="3" xfId="0" quotePrefix="1" applyFont="1" applyFill="1" applyBorder="1" applyAlignment="1">
      <alignment horizontal="center" vertical="center"/>
    </xf>
    <xf numFmtId="0" fontId="61" fillId="10" borderId="1" xfId="0" quotePrefix="1" applyFont="1" applyFill="1" applyBorder="1" applyAlignment="1">
      <alignment horizontal="center" vertical="center"/>
    </xf>
    <xf numFmtId="0" fontId="28" fillId="3" borderId="19" xfId="0" applyFont="1" applyFill="1" applyBorder="1" applyAlignment="1" applyProtection="1">
      <alignment horizontal="center" wrapText="1"/>
    </xf>
    <xf numFmtId="0" fontId="28" fillId="3" borderId="18" xfId="0" applyFont="1" applyFill="1" applyBorder="1" applyAlignment="1" applyProtection="1">
      <alignment horizontal="center" wrapText="1"/>
    </xf>
    <xf numFmtId="0" fontId="28" fillId="3" borderId="20" xfId="0" applyFont="1" applyFill="1" applyBorder="1" applyAlignment="1" applyProtection="1">
      <alignment horizontal="center" wrapText="1"/>
    </xf>
    <xf numFmtId="0" fontId="61" fillId="10" borderId="47" xfId="0" applyFont="1" applyFill="1" applyBorder="1" applyAlignment="1" applyProtection="1">
      <alignment horizontal="center" vertical="center"/>
    </xf>
    <xf numFmtId="0" fontId="61" fillId="10" borderId="48" xfId="0" applyFont="1" applyFill="1" applyBorder="1" applyAlignment="1" applyProtection="1">
      <alignment horizontal="center" vertical="center"/>
    </xf>
    <xf numFmtId="0" fontId="61" fillId="10" borderId="2" xfId="0" applyFont="1" applyFill="1" applyBorder="1" applyAlignment="1" applyProtection="1">
      <alignment horizontal="center" vertical="center"/>
    </xf>
    <xf numFmtId="0" fontId="61" fillId="10" borderId="34" xfId="0" applyFont="1" applyFill="1" applyBorder="1" applyAlignment="1" applyProtection="1">
      <alignment horizontal="center" vertical="center"/>
    </xf>
    <xf numFmtId="3" fontId="22" fillId="17" borderId="0" xfId="0" applyNumberFormat="1" applyFont="1" applyFill="1" applyBorder="1" applyAlignment="1" applyProtection="1">
      <alignment horizontal="center" vertical="center"/>
    </xf>
    <xf numFmtId="3" fontId="29" fillId="18" borderId="0" xfId="1" quotePrefix="1" applyNumberFormat="1" applyFont="1" applyFill="1" applyBorder="1" applyAlignment="1">
      <alignment horizontal="center" vertical="center"/>
    </xf>
    <xf numFmtId="3" fontId="29" fillId="17" borderId="0" xfId="0" applyNumberFormat="1" applyFont="1" applyFill="1" applyBorder="1" applyAlignment="1" applyProtection="1">
      <alignment horizontal="center" vertical="center"/>
    </xf>
    <xf numFmtId="0" fontId="70" fillId="12" borderId="0" xfId="0" applyFont="1" applyFill="1" applyBorder="1" applyAlignment="1" applyProtection="1">
      <alignment horizontal="center" vertical="center" wrapText="1"/>
    </xf>
    <xf numFmtId="3" fontId="22" fillId="18" borderId="0" xfId="1" quotePrefix="1" applyNumberFormat="1" applyFont="1" applyFill="1" applyBorder="1" applyAlignment="1">
      <alignment horizontal="center" vertical="center"/>
    </xf>
    <xf numFmtId="3" fontId="22" fillId="20" borderId="0" xfId="1" quotePrefix="1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vertical="top"/>
    </xf>
    <xf numFmtId="3" fontId="29" fillId="20" borderId="0" xfId="1" quotePrefix="1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 applyProtection="1">
      <alignment horizontal="center" vertical="center" wrapText="1"/>
    </xf>
    <xf numFmtId="3" fontId="29" fillId="0" borderId="0" xfId="1" quotePrefix="1" applyNumberFormat="1" applyFont="1" applyFill="1" applyBorder="1" applyAlignment="1">
      <alignment horizontal="center" vertical="center"/>
    </xf>
    <xf numFmtId="3" fontId="71" fillId="0" borderId="0" xfId="1" quotePrefix="1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 applyProtection="1">
      <alignment horizontal="center" vertical="center"/>
    </xf>
    <xf numFmtId="3" fontId="7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/>
    </xf>
    <xf numFmtId="0" fontId="33" fillId="0" borderId="0" xfId="0" applyFont="1" applyFill="1" applyAlignment="1" applyProtection="1">
      <alignment horizontal="center" vertical="top"/>
    </xf>
    <xf numFmtId="0" fontId="60" fillId="12" borderId="2" xfId="0" applyNumberFormat="1" applyFont="1" applyFill="1" applyBorder="1" applyAlignment="1" applyProtection="1">
      <alignment horizontal="center" vertical="center"/>
    </xf>
    <xf numFmtId="0" fontId="60" fillId="12" borderId="34" xfId="0" applyNumberFormat="1" applyFont="1" applyFill="1" applyBorder="1" applyAlignment="1" applyProtection="1">
      <alignment horizontal="center" vertical="center"/>
    </xf>
    <xf numFmtId="0" fontId="60" fillId="10" borderId="0" xfId="0" applyFont="1" applyFill="1" applyBorder="1" applyAlignment="1">
      <alignment horizontal="center" vertical="center"/>
    </xf>
    <xf numFmtId="0" fontId="65" fillId="1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60" fillId="10" borderId="0" xfId="0" applyFont="1" applyFill="1" applyBorder="1" applyAlignment="1">
      <alignment horizontal="center"/>
    </xf>
    <xf numFmtId="0" fontId="65" fillId="1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top"/>
    </xf>
    <xf numFmtId="0" fontId="60" fillId="12" borderId="0" xfId="0" applyNumberFormat="1" applyFont="1" applyFill="1" applyBorder="1" applyAlignment="1" applyProtection="1">
      <alignment horizontal="center" vertical="center"/>
    </xf>
    <xf numFmtId="202" fontId="22" fillId="20" borderId="0" xfId="1" applyNumberFormat="1" applyFont="1" applyFill="1" applyAlignment="1">
      <alignment horizontal="center" vertical="center"/>
    </xf>
    <xf numFmtId="202" fontId="29" fillId="20" borderId="0" xfId="1" applyNumberFormat="1" applyFont="1" applyFill="1" applyAlignment="1">
      <alignment horizontal="center" vertical="center"/>
    </xf>
    <xf numFmtId="0" fontId="70" fillId="12" borderId="0" xfId="0" applyFont="1" applyFill="1" applyAlignment="1">
      <alignment horizontal="center" vertical="center" wrapText="1"/>
    </xf>
    <xf numFmtId="3" fontId="29" fillId="17" borderId="0" xfId="0" applyNumberFormat="1" applyFont="1" applyFill="1" applyAlignment="1">
      <alignment horizontal="center" vertical="center"/>
    </xf>
    <xf numFmtId="3" fontId="22" fillId="17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 wrapText="1"/>
    </xf>
    <xf numFmtId="3" fontId="29" fillId="0" borderId="0" xfId="0" applyNumberFormat="1" applyFont="1" applyFill="1" applyAlignment="1">
      <alignment horizontal="center" vertical="center"/>
    </xf>
    <xf numFmtId="3" fontId="71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top"/>
    </xf>
    <xf numFmtId="37" fontId="29" fillId="3" borderId="0" xfId="2" applyFont="1" applyFill="1" applyAlignment="1">
      <alignment horizontal="left" indent="16"/>
    </xf>
    <xf numFmtId="37" fontId="29" fillId="0" borderId="0" xfId="2" applyFont="1" applyAlignment="1">
      <alignment horizontal="center" wrapText="1"/>
    </xf>
    <xf numFmtId="37" fontId="33" fillId="0" borderId="0" xfId="2" applyFont="1" applyAlignment="1">
      <alignment horizontal="center" vertical="top"/>
    </xf>
    <xf numFmtId="189" fontId="60" fillId="10" borderId="0" xfId="1" applyNumberFormat="1" applyFont="1" applyFill="1" applyBorder="1" applyAlignment="1">
      <alignment horizontal="center" vertical="center"/>
    </xf>
    <xf numFmtId="189" fontId="65" fillId="10" borderId="0" xfId="1" applyNumberFormat="1" applyFont="1" applyFill="1" applyBorder="1" applyAlignment="1">
      <alignment horizontal="center" vertical="center"/>
    </xf>
    <xf numFmtId="37" fontId="29" fillId="17" borderId="0" xfId="2" applyFont="1" applyFill="1" applyAlignment="1">
      <alignment horizontal="left" vertical="center" indent="16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_Statistik%202000/Banci_2000/banc&amp;sem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T_Statistik%202004/stat_2004/fama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1.1%20-%201.11_done%20-%2014%20M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1.17%20-%201.26_done%20%20-%205%20N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9.Muka%20Surat%2055-56_AI%20&amp;%20PPIT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AY_BAN1"/>
      <sheetName val="SMALAY_BAN2"/>
      <sheetName val="SMALAY_BAN3"/>
      <sheetName val="SMALAY_BAN4"/>
      <sheetName val="SMALAY_BAN5"/>
      <sheetName val="SMALAY_BAN6"/>
      <sheetName val="SMALAY_BAN7"/>
      <sheetName val="SMALAY_BAN8"/>
      <sheetName val="SMALAY_BAN9"/>
      <sheetName val="SMALAY_BAN10"/>
      <sheetName val="SMALAY_BAN11"/>
      <sheetName val="SMALAY_BAN12"/>
      <sheetName val="SMALAY_SEMB1"/>
      <sheetName val="SMALAY_SEMB2"/>
      <sheetName val="SMALAY_SEMB3"/>
      <sheetName val="SMALAY_SEMB4"/>
      <sheetName val="SMALAY_SEMB5"/>
      <sheetName val="SMALAY_SEMB6"/>
      <sheetName val="SMALAY_SEMB7"/>
    </sheetNames>
    <sheetDataSet>
      <sheetData sheetId="0">
        <row r="10">
          <cell r="B10" t="str">
            <v>Perlis</v>
          </cell>
          <cell r="C10">
            <v>148</v>
          </cell>
          <cell r="D10">
            <v>4474</v>
          </cell>
          <cell r="E10">
            <v>5204</v>
          </cell>
          <cell r="F10">
            <v>2416</v>
          </cell>
          <cell r="G10">
            <v>1350</v>
          </cell>
        </row>
        <row r="11">
          <cell r="B11" t="str">
            <v>Kedah</v>
          </cell>
          <cell r="C11">
            <v>10959</v>
          </cell>
          <cell r="D11">
            <v>93338</v>
          </cell>
          <cell r="E11">
            <v>31128</v>
          </cell>
          <cell r="F11">
            <v>31802</v>
          </cell>
          <cell r="G11">
            <v>7745</v>
          </cell>
        </row>
        <row r="12">
          <cell r="B12" t="str">
            <v>P. Pinang</v>
          </cell>
          <cell r="C12">
            <v>245</v>
          </cell>
          <cell r="D12">
            <v>6849</v>
          </cell>
          <cell r="E12">
            <v>2931</v>
          </cell>
          <cell r="F12">
            <v>1063</v>
          </cell>
          <cell r="G12">
            <v>300610</v>
          </cell>
        </row>
        <row r="13">
          <cell r="B13" t="str">
            <v>Perak</v>
          </cell>
          <cell r="C13">
            <v>10922</v>
          </cell>
          <cell r="D13">
            <v>40457</v>
          </cell>
          <cell r="E13">
            <v>24224</v>
          </cell>
          <cell r="F13">
            <v>3298</v>
          </cell>
          <cell r="G13">
            <v>432447</v>
          </cell>
        </row>
        <row r="14">
          <cell r="B14" t="str">
            <v>Selangor</v>
          </cell>
          <cell r="C14">
            <v>686</v>
          </cell>
          <cell r="D14">
            <v>24682</v>
          </cell>
          <cell r="E14">
            <v>10590</v>
          </cell>
          <cell r="F14">
            <v>1505</v>
          </cell>
          <cell r="G14">
            <v>237290</v>
          </cell>
        </row>
        <row r="15">
          <cell r="B15" t="str">
            <v>N. Sembilan</v>
          </cell>
          <cell r="C15">
            <v>6818</v>
          </cell>
          <cell r="D15">
            <v>32034</v>
          </cell>
          <cell r="E15">
            <v>14022</v>
          </cell>
          <cell r="F15">
            <v>15115</v>
          </cell>
          <cell r="G15">
            <v>1912</v>
          </cell>
        </row>
        <row r="16">
          <cell r="B16" t="str">
            <v>Melaka</v>
          </cell>
          <cell r="C16">
            <v>4536</v>
          </cell>
          <cell r="D16">
            <v>17252</v>
          </cell>
          <cell r="E16">
            <v>10142</v>
          </cell>
          <cell r="F16">
            <v>4818</v>
          </cell>
          <cell r="G16">
            <v>116384</v>
          </cell>
        </row>
        <row r="17">
          <cell r="B17" t="str">
            <v>Johor</v>
          </cell>
          <cell r="C17">
            <v>2410</v>
          </cell>
          <cell r="D17">
            <v>88994</v>
          </cell>
          <cell r="E17">
            <v>22425</v>
          </cell>
          <cell r="F17">
            <v>13491</v>
          </cell>
          <cell r="G17">
            <v>279310</v>
          </cell>
        </row>
        <row r="18">
          <cell r="B18" t="str">
            <v>Pahang</v>
          </cell>
          <cell r="C18">
            <v>29796</v>
          </cell>
          <cell r="D18">
            <v>170654</v>
          </cell>
          <cell r="E18">
            <v>20074</v>
          </cell>
          <cell r="F18">
            <v>13948</v>
          </cell>
          <cell r="G18">
            <v>12372</v>
          </cell>
        </row>
        <row r="19">
          <cell r="B19" t="str">
            <v>Terengganu</v>
          </cell>
          <cell r="C19">
            <v>11940</v>
          </cell>
          <cell r="D19">
            <v>85030</v>
          </cell>
          <cell r="E19">
            <v>11781</v>
          </cell>
          <cell r="F19">
            <v>5542</v>
          </cell>
        </row>
        <row r="20">
          <cell r="B20" t="str">
            <v>Kelantan</v>
          </cell>
          <cell r="C20">
            <v>9488</v>
          </cell>
          <cell r="D20">
            <v>121399</v>
          </cell>
          <cell r="E20">
            <v>47790</v>
          </cell>
          <cell r="F20">
            <v>41228</v>
          </cell>
          <cell r="G20">
            <v>1931</v>
          </cell>
        </row>
        <row r="21">
          <cell r="B21" t="str">
            <v>W. Persekutuan</v>
          </cell>
          <cell r="D21">
            <v>225</v>
          </cell>
          <cell r="E21">
            <v>192</v>
          </cell>
        </row>
      </sheetData>
      <sheetData sheetId="1">
        <row r="9">
          <cell r="A9" t="str">
            <v>1991</v>
          </cell>
          <cell r="F9">
            <v>234901</v>
          </cell>
        </row>
        <row r="11">
          <cell r="A11" t="str">
            <v>1992</v>
          </cell>
          <cell r="F11">
            <v>242958</v>
          </cell>
        </row>
        <row r="13">
          <cell r="A13" t="str">
            <v>1993</v>
          </cell>
          <cell r="F13">
            <v>244023</v>
          </cell>
        </row>
        <row r="15">
          <cell r="A15" t="str">
            <v>1994</v>
          </cell>
          <cell r="F15">
            <v>227866</v>
          </cell>
        </row>
        <row r="17">
          <cell r="A17" t="str">
            <v>1995</v>
          </cell>
          <cell r="F17">
            <v>203624</v>
          </cell>
        </row>
        <row r="19">
          <cell r="A19" t="str">
            <v>1996</v>
          </cell>
          <cell r="F19">
            <v>174312</v>
          </cell>
        </row>
        <row r="21">
          <cell r="A21" t="str">
            <v>1997</v>
          </cell>
          <cell r="F21">
            <v>154569</v>
          </cell>
        </row>
        <row r="23">
          <cell r="A23" t="str">
            <v>1998</v>
          </cell>
          <cell r="F23">
            <v>153685</v>
          </cell>
        </row>
        <row r="25">
          <cell r="A25" t="str">
            <v>1999</v>
          </cell>
          <cell r="F25">
            <v>140292</v>
          </cell>
        </row>
        <row r="27">
          <cell r="A27">
            <v>2000</v>
          </cell>
          <cell r="F27">
            <v>134226</v>
          </cell>
        </row>
      </sheetData>
      <sheetData sheetId="2"/>
      <sheetData sheetId="3">
        <row r="11">
          <cell r="S11">
            <v>148</v>
          </cell>
        </row>
        <row r="12">
          <cell r="S12">
            <v>10959</v>
          </cell>
        </row>
        <row r="13">
          <cell r="S13">
            <v>245</v>
          </cell>
        </row>
        <row r="14">
          <cell r="S14">
            <v>10922</v>
          </cell>
        </row>
        <row r="15">
          <cell r="S15">
            <v>686</v>
          </cell>
        </row>
        <row r="16">
          <cell r="S16">
            <v>6818</v>
          </cell>
        </row>
        <row r="17">
          <cell r="S17">
            <v>4536</v>
          </cell>
        </row>
        <row r="18">
          <cell r="S18">
            <v>2410</v>
          </cell>
        </row>
        <row r="19">
          <cell r="S19">
            <v>29796</v>
          </cell>
        </row>
        <row r="20">
          <cell r="S20">
            <v>11940</v>
          </cell>
        </row>
        <row r="21">
          <cell r="S21">
            <v>9488</v>
          </cell>
        </row>
        <row r="22">
          <cell r="S22">
            <v>0</v>
          </cell>
        </row>
      </sheetData>
      <sheetData sheetId="4">
        <row r="11">
          <cell r="S11">
            <v>4361</v>
          </cell>
        </row>
        <row r="12">
          <cell r="S12">
            <v>90027</v>
          </cell>
        </row>
        <row r="13">
          <cell r="S13">
            <v>5703</v>
          </cell>
        </row>
        <row r="14">
          <cell r="S14">
            <v>33926</v>
          </cell>
        </row>
        <row r="15">
          <cell r="S15">
            <v>17461</v>
          </cell>
        </row>
        <row r="16">
          <cell r="S16">
            <v>27968</v>
          </cell>
        </row>
        <row r="17">
          <cell r="S17">
            <v>14316</v>
          </cell>
        </row>
        <row r="18">
          <cell r="S18">
            <v>78635</v>
          </cell>
        </row>
        <row r="19">
          <cell r="S19">
            <v>169496</v>
          </cell>
        </row>
        <row r="20">
          <cell r="S20">
            <v>84764</v>
          </cell>
        </row>
        <row r="21">
          <cell r="S21">
            <v>120877</v>
          </cell>
        </row>
      </sheetData>
      <sheetData sheetId="5">
        <row r="11">
          <cell r="S11">
            <v>113</v>
          </cell>
        </row>
        <row r="12">
          <cell r="S12">
            <v>3311</v>
          </cell>
        </row>
        <row r="13">
          <cell r="S13">
            <v>1146</v>
          </cell>
        </row>
        <row r="14">
          <cell r="S14">
            <v>6531</v>
          </cell>
        </row>
        <row r="15">
          <cell r="S15">
            <v>7221</v>
          </cell>
        </row>
        <row r="16">
          <cell r="S16">
            <v>4066</v>
          </cell>
        </row>
        <row r="17">
          <cell r="S17">
            <v>2936</v>
          </cell>
        </row>
        <row r="18">
          <cell r="S18">
            <v>10359</v>
          </cell>
        </row>
        <row r="19">
          <cell r="S19">
            <v>1158</v>
          </cell>
        </row>
        <row r="20">
          <cell r="S20">
            <v>266</v>
          </cell>
        </row>
        <row r="21">
          <cell r="S21">
            <v>522</v>
          </cell>
        </row>
        <row r="22">
          <cell r="S22">
            <v>225</v>
          </cell>
        </row>
      </sheetData>
      <sheetData sheetId="6"/>
      <sheetData sheetId="7"/>
      <sheetData sheetId="8">
        <row r="7">
          <cell r="E7">
            <v>1350</v>
          </cell>
        </row>
        <row r="8">
          <cell r="E8">
            <v>7745</v>
          </cell>
        </row>
        <row r="9">
          <cell r="E9">
            <v>300610</v>
          </cell>
        </row>
        <row r="10">
          <cell r="E10">
            <v>432447</v>
          </cell>
        </row>
        <row r="11">
          <cell r="E11">
            <v>237290</v>
          </cell>
        </row>
        <row r="12">
          <cell r="E12">
            <v>1912</v>
          </cell>
        </row>
        <row r="13">
          <cell r="E13">
            <v>116384</v>
          </cell>
        </row>
        <row r="14">
          <cell r="E14">
            <v>279310</v>
          </cell>
        </row>
        <row r="15">
          <cell r="E15">
            <v>12372</v>
          </cell>
        </row>
        <row r="17">
          <cell r="E17">
            <v>1931</v>
          </cell>
        </row>
      </sheetData>
      <sheetData sheetId="9"/>
      <sheetData sheetId="10"/>
      <sheetData sheetId="11"/>
      <sheetData sheetId="12"/>
      <sheetData sheetId="13">
        <row r="10">
          <cell r="A10" t="str">
            <v>1991</v>
          </cell>
          <cell r="B10">
            <v>16803</v>
          </cell>
          <cell r="C10">
            <v>72734</v>
          </cell>
          <cell r="D10">
            <v>33901</v>
          </cell>
          <cell r="E10">
            <v>10767</v>
          </cell>
          <cell r="F10">
            <v>1636438</v>
          </cell>
        </row>
        <row r="11">
          <cell r="A11" t="str">
            <v>1992</v>
          </cell>
          <cell r="B11">
            <v>17225</v>
          </cell>
          <cell r="C11">
            <v>74751</v>
          </cell>
          <cell r="D11">
            <v>33116</v>
          </cell>
          <cell r="E11">
            <v>10636</v>
          </cell>
          <cell r="F11">
            <v>1611027</v>
          </cell>
        </row>
        <row r="12">
          <cell r="A12" t="str">
            <v>1993</v>
          </cell>
          <cell r="B12">
            <v>16701</v>
          </cell>
          <cell r="C12">
            <v>87045</v>
          </cell>
          <cell r="D12">
            <v>32163</v>
          </cell>
          <cell r="E12">
            <v>8657</v>
          </cell>
          <cell r="F12">
            <v>1682003</v>
          </cell>
        </row>
        <row r="13">
          <cell r="A13" t="str">
            <v>1994</v>
          </cell>
          <cell r="B13">
            <v>17100</v>
          </cell>
          <cell r="C13">
            <v>93781</v>
          </cell>
          <cell r="D13">
            <v>34495</v>
          </cell>
          <cell r="E13">
            <v>7498</v>
          </cell>
          <cell r="F13">
            <v>1798226</v>
          </cell>
        </row>
        <row r="14">
          <cell r="A14" t="str">
            <v>1995</v>
          </cell>
          <cell r="B14">
            <v>16829</v>
          </cell>
          <cell r="C14">
            <v>101739</v>
          </cell>
          <cell r="D14">
            <v>26709</v>
          </cell>
          <cell r="E14">
            <v>8489</v>
          </cell>
          <cell r="F14">
            <v>1823399</v>
          </cell>
        </row>
        <row r="15">
          <cell r="A15" t="str">
            <v>1996</v>
          </cell>
          <cell r="B15">
            <v>18061</v>
          </cell>
          <cell r="C15">
            <v>107144</v>
          </cell>
          <cell r="D15">
            <v>25093</v>
          </cell>
          <cell r="E15">
            <v>9600</v>
          </cell>
          <cell r="F15">
            <v>1717973</v>
          </cell>
        </row>
        <row r="16">
          <cell r="A16" t="str">
            <v>1997</v>
          </cell>
          <cell r="B16">
            <v>17986</v>
          </cell>
          <cell r="C16">
            <v>116310</v>
          </cell>
          <cell r="D16">
            <v>24700</v>
          </cell>
          <cell r="E16">
            <v>8882</v>
          </cell>
          <cell r="F16">
            <v>1798514</v>
          </cell>
        </row>
        <row r="17">
          <cell r="A17">
            <v>1998</v>
          </cell>
          <cell r="B17">
            <v>15923</v>
          </cell>
          <cell r="C17">
            <v>116214</v>
          </cell>
          <cell r="D17">
            <v>24177</v>
          </cell>
          <cell r="E17">
            <v>7229</v>
          </cell>
          <cell r="F17">
            <v>1702661</v>
          </cell>
        </row>
        <row r="18">
          <cell r="A18">
            <v>1999</v>
          </cell>
          <cell r="B18">
            <v>13908</v>
          </cell>
          <cell r="C18">
            <v>116580</v>
          </cell>
          <cell r="D18">
            <v>27434</v>
          </cell>
          <cell r="E18">
            <v>9502</v>
          </cell>
          <cell r="F18">
            <v>1061348</v>
          </cell>
        </row>
        <row r="19">
          <cell r="A19">
            <v>2000</v>
          </cell>
          <cell r="B19">
            <v>14109</v>
          </cell>
          <cell r="C19">
            <v>105452</v>
          </cell>
          <cell r="D19">
            <v>25407</v>
          </cell>
          <cell r="E19">
            <v>11116</v>
          </cell>
          <cell r="F19">
            <v>1912918</v>
          </cell>
        </row>
      </sheetData>
      <sheetData sheetId="14">
        <row r="20">
          <cell r="C20">
            <v>2713</v>
          </cell>
          <cell r="D20">
            <v>828</v>
          </cell>
          <cell r="E20">
            <v>1757</v>
          </cell>
          <cell r="F20">
            <v>732</v>
          </cell>
          <cell r="G20">
            <v>888</v>
          </cell>
          <cell r="H20">
            <v>749</v>
          </cell>
          <cell r="I20">
            <v>690</v>
          </cell>
          <cell r="J20">
            <v>844</v>
          </cell>
          <cell r="K20">
            <v>747</v>
          </cell>
          <cell r="L20">
            <v>663</v>
          </cell>
          <cell r="M20">
            <v>1057</v>
          </cell>
          <cell r="N20">
            <v>2441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ANG"/>
      <sheetName val="BORONG"/>
      <sheetName val="RUNCI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- 1.3_ DONE"/>
      <sheetName val="1.4 - 1.5_DONE"/>
      <sheetName val="1.6 -1.7_DONE"/>
      <sheetName val="1.8_DONE"/>
      <sheetName val="1.11_DONE"/>
      <sheetName val="1.12_DONE (2)"/>
      <sheetName val="1.1 - 1.2 BIL LEM &amp; KER_DONE "/>
      <sheetName val="1.1 - 1.2_DONE"/>
      <sheetName val="1.3 - 1.4 BIL KBG &amp; BER_DONE  "/>
      <sheetName val="1.5 - 1.6 BIL AYM &amp; ITK_DONE "/>
      <sheetName val="1.7 BIL BB DONE "/>
      <sheetName val="1.21 MALAY_NILDG_DONE"/>
      <sheetName val="1.8 SUA_BEEF_DONE"/>
      <sheetName val="1.9 SUA_MUTTON_DONE "/>
      <sheetName val="1.10 SUA_PORK_DONE "/>
      <sheetName val="1.11 SUA_CHICKEN MEAT_DONE"/>
      <sheetName val="1.12 SUA_DUCK MEAT_DONE"/>
      <sheetName val="1.13 SUA_EGG_DONE"/>
      <sheetName val="1.14 SUA_FRESH MILK_DONE"/>
      <sheetName val="1.15 - 1.16_D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 - 2.5_MALAY_ANEKA_DONE"/>
      <sheetName val="2.6 - 2.7 MALAY_ANEKA2_DONE"/>
      <sheetName val="1.17 - 1.18 BIL ANGSA&amp;PUYUH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_LM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M71"/>
  <sheetViews>
    <sheetView showGridLines="0" defaultGridColor="0" view="pageBreakPreview" colorId="8" zoomScale="70" zoomScaleNormal="70" zoomScaleSheetLayoutView="70" workbookViewId="0">
      <selection activeCell="F37" sqref="F37"/>
    </sheetView>
  </sheetViews>
  <sheetFormatPr defaultColWidth="9.77734375" defaultRowHeight="15.75"/>
  <cols>
    <col min="1" max="1" width="5.77734375" style="3" customWidth="1"/>
    <col min="2" max="2" width="12" style="9" customWidth="1"/>
    <col min="3" max="3" width="14.33203125" style="9" customWidth="1"/>
    <col min="4" max="4" width="15.77734375" style="9" customWidth="1"/>
    <col min="5" max="5" width="2.77734375" style="10" customWidth="1"/>
    <col min="6" max="6" width="15.77734375" style="9" customWidth="1"/>
    <col min="7" max="7" width="2.77734375" style="10" customWidth="1"/>
    <col min="8" max="8" width="15.77734375" style="9" customWidth="1"/>
    <col min="9" max="9" width="2.77734375" style="10" customWidth="1"/>
    <col min="10" max="10" width="15.77734375" style="9" customWidth="1"/>
    <col min="11" max="11" width="2.77734375" style="10" customWidth="1"/>
    <col min="12" max="12" width="15.5546875" style="9" customWidth="1"/>
    <col min="13" max="13" width="2.77734375" style="39" hidden="1" customWidth="1"/>
    <col min="14" max="16384" width="9.77734375" style="3"/>
  </cols>
  <sheetData>
    <row r="1" spans="1:13" ht="27" customHeight="1">
      <c r="M1" s="10"/>
    </row>
    <row r="2" spans="1:13" ht="24" customHeight="1">
      <c r="A2" s="4"/>
      <c r="B2" s="11" t="s">
        <v>148</v>
      </c>
      <c r="C2" s="12"/>
      <c r="D2" s="13"/>
      <c r="E2" s="13"/>
      <c r="F2" s="14"/>
      <c r="G2" s="14"/>
      <c r="H2" s="13"/>
      <c r="I2" s="13"/>
      <c r="J2" s="13"/>
      <c r="K2" s="13"/>
      <c r="L2" s="12"/>
      <c r="M2" s="15"/>
    </row>
    <row r="3" spans="1:13" ht="28.5" customHeight="1">
      <c r="A3" s="4"/>
      <c r="B3" s="16" t="s">
        <v>131</v>
      </c>
      <c r="C3" s="12"/>
      <c r="D3" s="17"/>
      <c r="E3" s="17"/>
      <c r="F3" s="18"/>
      <c r="G3" s="18"/>
      <c r="H3" s="13"/>
      <c r="I3" s="13"/>
      <c r="J3" s="13"/>
      <c r="K3" s="13"/>
      <c r="L3" s="12"/>
      <c r="M3" s="15"/>
    </row>
    <row r="4" spans="1:13" ht="10.5" customHeight="1">
      <c r="A4" s="4"/>
      <c r="B4" s="19"/>
      <c r="C4" s="20"/>
      <c r="D4" s="21"/>
      <c r="E4" s="21"/>
      <c r="F4" s="22"/>
      <c r="G4" s="22"/>
      <c r="H4" s="23"/>
      <c r="I4" s="23"/>
      <c r="J4" s="23"/>
      <c r="K4" s="23"/>
      <c r="L4" s="20"/>
      <c r="M4" s="24"/>
    </row>
    <row r="5" spans="1:13" s="1" customFormat="1" ht="24" customHeight="1">
      <c r="A5" s="6"/>
      <c r="B5" s="302" t="s">
        <v>0</v>
      </c>
      <c r="C5" s="324"/>
      <c r="D5" s="325" t="s">
        <v>1</v>
      </c>
      <c r="E5" s="325"/>
      <c r="F5" s="325" t="s">
        <v>2</v>
      </c>
      <c r="G5" s="325"/>
      <c r="H5" s="325" t="s">
        <v>3</v>
      </c>
      <c r="I5" s="325"/>
      <c r="J5" s="325" t="s">
        <v>4</v>
      </c>
      <c r="K5" s="325"/>
      <c r="L5" s="325" t="s">
        <v>59</v>
      </c>
      <c r="M5" s="293"/>
    </row>
    <row r="6" spans="1:13" ht="24" customHeight="1">
      <c r="A6" s="4"/>
      <c r="B6" s="326" t="s">
        <v>5</v>
      </c>
      <c r="C6" s="327"/>
      <c r="D6" s="328" t="s">
        <v>6</v>
      </c>
      <c r="E6" s="328"/>
      <c r="F6" s="328" t="s">
        <v>7</v>
      </c>
      <c r="G6" s="328"/>
      <c r="H6" s="328" t="s">
        <v>8</v>
      </c>
      <c r="I6" s="328"/>
      <c r="J6" s="328" t="s">
        <v>9</v>
      </c>
      <c r="K6" s="328"/>
      <c r="L6" s="328" t="s">
        <v>60</v>
      </c>
      <c r="M6" s="294"/>
    </row>
    <row r="7" spans="1:13" ht="36" customHeight="1">
      <c r="A7" s="4"/>
      <c r="B7" s="25" t="s">
        <v>17</v>
      </c>
      <c r="C7" s="40"/>
      <c r="D7" s="26"/>
      <c r="E7" s="26"/>
      <c r="F7" s="26"/>
      <c r="G7" s="26"/>
      <c r="H7" s="26"/>
      <c r="I7" s="26"/>
      <c r="J7" s="26"/>
      <c r="K7" s="26"/>
      <c r="L7" s="26"/>
      <c r="M7" s="15"/>
    </row>
    <row r="8" spans="1:13" ht="20.25">
      <c r="A8" s="4"/>
      <c r="B8" s="27" t="s">
        <v>11</v>
      </c>
      <c r="C8" s="40"/>
      <c r="D8" s="26"/>
      <c r="E8" s="26"/>
      <c r="F8" s="26"/>
      <c r="G8" s="26"/>
      <c r="H8" s="26"/>
      <c r="I8" s="26"/>
      <c r="J8" s="26"/>
      <c r="K8" s="26"/>
      <c r="L8" s="26"/>
      <c r="M8" s="15"/>
    </row>
    <row r="9" spans="1:13" ht="24" customHeight="1">
      <c r="A9" s="4"/>
      <c r="B9" s="28"/>
      <c r="C9" s="40"/>
      <c r="D9" s="26"/>
      <c r="E9" s="26"/>
      <c r="F9" s="26"/>
      <c r="G9" s="26"/>
      <c r="H9" s="26"/>
      <c r="I9" s="26"/>
      <c r="J9" s="26"/>
      <c r="K9" s="26"/>
      <c r="L9" s="26"/>
      <c r="M9" s="15"/>
    </row>
    <row r="10" spans="1:13" ht="24" customHeight="1">
      <c r="A10" s="4"/>
      <c r="B10" s="25" t="s">
        <v>64</v>
      </c>
      <c r="C10" s="40"/>
      <c r="D10" s="26"/>
      <c r="E10" s="26"/>
      <c r="F10" s="26"/>
      <c r="G10" s="26"/>
      <c r="H10" s="26"/>
      <c r="I10" s="26"/>
      <c r="J10" s="26"/>
      <c r="K10" s="26"/>
      <c r="L10" s="26"/>
      <c r="M10" s="15"/>
    </row>
    <row r="11" spans="1:13" ht="24" customHeight="1">
      <c r="A11" s="4"/>
      <c r="B11" s="28"/>
      <c r="C11" s="40"/>
      <c r="D11" s="26"/>
      <c r="E11" s="26"/>
      <c r="F11" s="26"/>
      <c r="G11" s="26"/>
      <c r="H11" s="26"/>
      <c r="I11" s="26"/>
      <c r="J11" s="26"/>
      <c r="K11" s="26"/>
      <c r="L11" s="26"/>
      <c r="M11" s="15"/>
    </row>
    <row r="12" spans="1:13" ht="24.75" customHeight="1">
      <c r="A12" s="4"/>
      <c r="B12" s="25" t="s">
        <v>62</v>
      </c>
      <c r="C12" s="40"/>
      <c r="D12" s="26"/>
      <c r="E12" s="26"/>
      <c r="F12" s="26"/>
      <c r="G12" s="26"/>
      <c r="H12" s="26"/>
      <c r="I12" s="26"/>
      <c r="J12" s="26"/>
      <c r="K12" s="26"/>
      <c r="L12" s="26"/>
      <c r="M12" s="15"/>
    </row>
    <row r="13" spans="1:13" ht="31.5" customHeight="1">
      <c r="A13" s="4"/>
      <c r="B13" s="29"/>
      <c r="C13" s="35"/>
      <c r="D13" s="26"/>
      <c r="E13" s="26"/>
      <c r="F13" s="26"/>
      <c r="G13" s="26"/>
      <c r="H13" s="26"/>
      <c r="I13" s="26"/>
      <c r="J13" s="26"/>
      <c r="K13" s="26"/>
      <c r="L13" s="26"/>
      <c r="M13" s="15"/>
    </row>
    <row r="14" spans="1:13" ht="25.5" customHeight="1">
      <c r="A14" s="4"/>
      <c r="B14" s="349" t="s">
        <v>12</v>
      </c>
      <c r="C14" s="350"/>
      <c r="D14" s="351">
        <f>SUM(D7:D13)</f>
        <v>0</v>
      </c>
      <c r="E14" s="351"/>
      <c r="F14" s="351">
        <f>SUM(F7:F13)</f>
        <v>0</v>
      </c>
      <c r="G14" s="351"/>
      <c r="H14" s="351">
        <f>SUM(H7:H13)</f>
        <v>0</v>
      </c>
      <c r="I14" s="351"/>
      <c r="J14" s="351">
        <f>SUM(J7:J13)</f>
        <v>0</v>
      </c>
      <c r="K14" s="351"/>
      <c r="L14" s="351">
        <f>SUM(L7:L13)</f>
        <v>0</v>
      </c>
      <c r="M14" s="32"/>
    </row>
    <row r="15" spans="1:13" ht="27" customHeight="1">
      <c r="A15" s="4"/>
      <c r="B15" s="352" t="s">
        <v>13</v>
      </c>
      <c r="C15" s="350"/>
      <c r="D15" s="353"/>
      <c r="E15" s="353"/>
      <c r="F15" s="353"/>
      <c r="G15" s="353"/>
      <c r="H15" s="354"/>
      <c r="I15" s="354"/>
      <c r="J15" s="353"/>
      <c r="K15" s="353"/>
      <c r="L15" s="353"/>
      <c r="M15" s="15"/>
    </row>
    <row r="16" spans="1:13" ht="19.899999999999999" customHeight="1">
      <c r="B16" s="36"/>
      <c r="C16" s="37"/>
      <c r="D16" s="37"/>
      <c r="E16" s="38"/>
      <c r="F16" s="37"/>
      <c r="G16" s="38"/>
    </row>
    <row r="17" spans="1:13" ht="24" customHeight="1">
      <c r="B17" s="11" t="s">
        <v>149</v>
      </c>
      <c r="C17" s="12"/>
      <c r="D17" s="13"/>
      <c r="E17" s="13"/>
      <c r="F17" s="14"/>
      <c r="G17" s="14"/>
      <c r="H17" s="13"/>
      <c r="I17" s="13"/>
      <c r="J17" s="13"/>
      <c r="K17" s="13"/>
      <c r="L17" s="12"/>
    </row>
    <row r="18" spans="1:13" ht="28.5" customHeight="1">
      <c r="B18" s="16" t="s">
        <v>132</v>
      </c>
      <c r="C18" s="12"/>
      <c r="D18" s="17"/>
      <c r="E18" s="17"/>
      <c r="F18" s="18"/>
      <c r="G18" s="18"/>
      <c r="H18" s="13"/>
      <c r="I18" s="13"/>
      <c r="J18" s="13"/>
      <c r="K18" s="13"/>
      <c r="L18" s="12"/>
    </row>
    <row r="19" spans="1:13" s="1" customFormat="1" ht="24" customHeight="1">
      <c r="A19" s="6"/>
      <c r="B19" s="302" t="s">
        <v>0</v>
      </c>
      <c r="C19" s="324"/>
      <c r="D19" s="325" t="s">
        <v>1</v>
      </c>
      <c r="E19" s="325"/>
      <c r="F19" s="325" t="s">
        <v>2</v>
      </c>
      <c r="G19" s="325"/>
      <c r="H19" s="325" t="s">
        <v>3</v>
      </c>
      <c r="I19" s="325"/>
      <c r="J19" s="325" t="s">
        <v>4</v>
      </c>
      <c r="K19" s="325"/>
      <c r="L19" s="325" t="s">
        <v>59</v>
      </c>
      <c r="M19" s="293"/>
    </row>
    <row r="20" spans="1:13" ht="24" customHeight="1">
      <c r="A20" s="4"/>
      <c r="B20" s="326" t="s">
        <v>5</v>
      </c>
      <c r="C20" s="327"/>
      <c r="D20" s="328" t="s">
        <v>6</v>
      </c>
      <c r="E20" s="328"/>
      <c r="F20" s="328" t="s">
        <v>7</v>
      </c>
      <c r="G20" s="328"/>
      <c r="H20" s="328" t="s">
        <v>8</v>
      </c>
      <c r="I20" s="328"/>
      <c r="J20" s="328" t="s">
        <v>9</v>
      </c>
      <c r="K20" s="328"/>
      <c r="L20" s="328" t="s">
        <v>60</v>
      </c>
      <c r="M20" s="294"/>
    </row>
    <row r="21" spans="1:13" ht="36" customHeight="1">
      <c r="A21" s="4"/>
      <c r="B21" s="25" t="s">
        <v>17</v>
      </c>
      <c r="C21" s="40"/>
      <c r="D21" s="348"/>
      <c r="E21" s="41"/>
      <c r="F21" s="42"/>
      <c r="G21" s="41"/>
      <c r="H21" s="42"/>
      <c r="I21" s="41"/>
      <c r="J21" s="42"/>
      <c r="K21" s="41"/>
      <c r="L21" s="42"/>
      <c r="M21" s="15"/>
    </row>
    <row r="22" spans="1:13" ht="20.25">
      <c r="A22" s="4"/>
      <c r="B22" s="27" t="s">
        <v>11</v>
      </c>
      <c r="C22" s="40"/>
      <c r="D22" s="43">
        <f>'1.1 - 1.2_DONE'!C42</f>
        <v>0</v>
      </c>
      <c r="E22" s="43"/>
      <c r="F22" s="43">
        <f>'1.1 - 1.2_DONE'!D42</f>
        <v>0</v>
      </c>
      <c r="G22" s="43"/>
      <c r="H22" s="43">
        <f>'1.1 - 1.2_DONE'!E42</f>
        <v>0</v>
      </c>
      <c r="I22" s="44"/>
      <c r="J22" s="43">
        <f>'1.1 - 1.2_DONE'!F42</f>
        <v>0</v>
      </c>
      <c r="K22" s="41"/>
      <c r="L22" s="43">
        <f>'1.1 - 1.2_DONE'!G42</f>
        <v>0</v>
      </c>
      <c r="M22" s="15"/>
    </row>
    <row r="23" spans="1:13" ht="24" customHeight="1">
      <c r="A23" s="4"/>
      <c r="B23" s="28"/>
      <c r="C23" s="40"/>
      <c r="D23" s="43"/>
      <c r="E23" s="43"/>
      <c r="F23" s="43"/>
      <c r="G23" s="43"/>
      <c r="H23" s="43"/>
      <c r="I23" s="44"/>
      <c r="J23" s="43"/>
      <c r="K23" s="41"/>
      <c r="L23" s="43"/>
      <c r="M23" s="15"/>
    </row>
    <row r="24" spans="1:13" ht="24" customHeight="1">
      <c r="A24" s="4"/>
      <c r="B24" s="25" t="s">
        <v>14</v>
      </c>
      <c r="C24" s="40"/>
      <c r="D24" s="43">
        <f>'1.1 - 1.2_DONE'!C44</f>
        <v>0</v>
      </c>
      <c r="E24" s="43"/>
      <c r="F24" s="43">
        <f>'1.1 - 1.2_DONE'!D44</f>
        <v>0</v>
      </c>
      <c r="G24" s="43"/>
      <c r="H24" s="43">
        <f>'1.1 - 1.2_DONE'!E44</f>
        <v>0</v>
      </c>
      <c r="I24" s="43"/>
      <c r="J24" s="43">
        <f>'1.1 - 1.2_DONE'!F44</f>
        <v>0</v>
      </c>
      <c r="K24" s="43"/>
      <c r="L24" s="43">
        <f>'1.1 - 1.2_DONE'!G44</f>
        <v>0</v>
      </c>
      <c r="M24" s="15"/>
    </row>
    <row r="25" spans="1:13" ht="24" customHeight="1">
      <c r="A25" s="4"/>
      <c r="B25" s="28"/>
      <c r="C25" s="40"/>
      <c r="D25" s="43"/>
      <c r="E25" s="43"/>
      <c r="F25" s="43"/>
      <c r="G25" s="43"/>
      <c r="H25" s="43"/>
      <c r="I25" s="43"/>
      <c r="J25" s="43"/>
      <c r="K25" s="43"/>
      <c r="L25" s="43"/>
      <c r="M25" s="15"/>
    </row>
    <row r="26" spans="1:13" ht="24.75" customHeight="1">
      <c r="A26" s="4"/>
      <c r="B26" s="25" t="s">
        <v>15</v>
      </c>
      <c r="C26" s="40"/>
      <c r="D26" s="43">
        <f>'1.1 - 1.2_DONE'!C45</f>
        <v>0</v>
      </c>
      <c r="E26" s="43"/>
      <c r="F26" s="43">
        <f>'1.1 - 1.2_DONE'!D45</f>
        <v>0</v>
      </c>
      <c r="G26" s="43"/>
      <c r="H26" s="43">
        <f>'1.1 - 1.2_DONE'!E45</f>
        <v>0</v>
      </c>
      <c r="I26" s="43"/>
      <c r="J26" s="43">
        <f>'1.1 - 1.2_DONE'!F45</f>
        <v>0</v>
      </c>
      <c r="K26" s="43"/>
      <c r="L26" s="43">
        <f>'1.1 - 1.2_DONE'!G45</f>
        <v>0</v>
      </c>
      <c r="M26" s="15"/>
    </row>
    <row r="27" spans="1:13" ht="31.5" customHeight="1">
      <c r="A27" s="4"/>
      <c r="B27" s="29"/>
      <c r="C27" s="35"/>
      <c r="D27" s="45"/>
      <c r="E27" s="45"/>
      <c r="F27" s="45"/>
      <c r="G27" s="45"/>
      <c r="H27" s="45"/>
      <c r="I27" s="45"/>
      <c r="J27" s="45"/>
      <c r="K27" s="45"/>
      <c r="L27" s="45"/>
      <c r="M27" s="15"/>
    </row>
    <row r="28" spans="1:13" ht="25.5" customHeight="1">
      <c r="A28" s="4"/>
      <c r="B28" s="349" t="s">
        <v>12</v>
      </c>
      <c r="C28" s="350"/>
      <c r="D28" s="355">
        <f>SUM(D21:D27)</f>
        <v>0</v>
      </c>
      <c r="E28" s="355"/>
      <c r="F28" s="355">
        <f>SUM(F21:F27)</f>
        <v>0</v>
      </c>
      <c r="G28" s="355"/>
      <c r="H28" s="355">
        <f>SUM(H21:H27)</f>
        <v>0</v>
      </c>
      <c r="I28" s="355"/>
      <c r="J28" s="355">
        <f>SUM(J21:J27)</f>
        <v>0</v>
      </c>
      <c r="K28" s="355"/>
      <c r="L28" s="355">
        <f>SUM(L21:L27)</f>
        <v>0</v>
      </c>
      <c r="M28" s="32"/>
    </row>
    <row r="29" spans="1:13" ht="27" customHeight="1">
      <c r="A29" s="4"/>
      <c r="B29" s="352" t="s">
        <v>13</v>
      </c>
      <c r="C29" s="350"/>
      <c r="D29" s="356"/>
      <c r="E29" s="356"/>
      <c r="F29" s="356"/>
      <c r="G29" s="356"/>
      <c r="H29" s="357"/>
      <c r="I29" s="357"/>
      <c r="J29" s="356"/>
      <c r="K29" s="356"/>
      <c r="L29" s="356"/>
      <c r="M29" s="15"/>
    </row>
    <row r="30" spans="1:13" ht="60.75" customHeight="1">
      <c r="B30" s="33"/>
      <c r="C30" s="40"/>
      <c r="D30" s="46" t="s">
        <v>133</v>
      </c>
      <c r="E30" s="47"/>
      <c r="H30" s="46"/>
      <c r="I30" s="47"/>
      <c r="J30" s="34"/>
      <c r="K30" s="34"/>
      <c r="L30" s="34"/>
    </row>
    <row r="31" spans="1:13" ht="23.25" customHeight="1">
      <c r="B31" s="11" t="s">
        <v>134</v>
      </c>
      <c r="C31" s="48"/>
      <c r="D31" s="48"/>
      <c r="E31" s="48"/>
      <c r="F31" s="13"/>
      <c r="G31" s="13"/>
      <c r="H31" s="48"/>
      <c r="I31" s="48"/>
      <c r="J31" s="48"/>
      <c r="K31" s="48"/>
      <c r="L31" s="48"/>
      <c r="M31" s="49"/>
    </row>
    <row r="32" spans="1:13" ht="27.75" customHeight="1">
      <c r="B32" s="16" t="s">
        <v>135</v>
      </c>
      <c r="C32" s="48"/>
      <c r="D32" s="48"/>
      <c r="E32" s="48"/>
      <c r="F32" s="13"/>
      <c r="G32" s="13"/>
      <c r="H32" s="48"/>
      <c r="I32" s="48"/>
      <c r="J32" s="48"/>
      <c r="K32" s="48"/>
      <c r="L32" s="48"/>
      <c r="M32" s="49"/>
    </row>
    <row r="33" spans="1:13" ht="27.75" customHeight="1">
      <c r="B33" s="16"/>
      <c r="C33" s="48"/>
      <c r="D33" s="48"/>
      <c r="E33" s="48"/>
      <c r="F33" s="13"/>
      <c r="G33" s="13"/>
      <c r="H33" s="48"/>
      <c r="I33" s="48"/>
      <c r="J33" s="48"/>
      <c r="K33" s="48"/>
      <c r="L33" s="48"/>
      <c r="M33" s="49"/>
    </row>
    <row r="34" spans="1:13" s="5" customFormat="1" ht="26.25" customHeight="1">
      <c r="A34" s="7"/>
      <c r="B34" s="329" t="s">
        <v>18</v>
      </c>
      <c r="C34" s="361"/>
      <c r="D34" s="692">
        <v>2020</v>
      </c>
      <c r="E34" s="330"/>
      <c r="F34" s="694">
        <v>2021</v>
      </c>
      <c r="G34" s="330"/>
      <c r="H34" s="694">
        <v>2022</v>
      </c>
      <c r="I34" s="330"/>
      <c r="J34" s="694">
        <v>2023</v>
      </c>
      <c r="K34" s="330"/>
      <c r="L34" s="694" t="s">
        <v>150</v>
      </c>
      <c r="M34" s="295"/>
    </row>
    <row r="35" spans="1:13" s="1" customFormat="1" ht="21.75" customHeight="1">
      <c r="A35" s="6"/>
      <c r="B35" s="326" t="s">
        <v>16</v>
      </c>
      <c r="C35" s="326"/>
      <c r="D35" s="693"/>
      <c r="E35" s="331"/>
      <c r="F35" s="695"/>
      <c r="G35" s="331"/>
      <c r="H35" s="695"/>
      <c r="I35" s="331"/>
      <c r="J35" s="695"/>
      <c r="K35" s="331"/>
      <c r="L35" s="696"/>
      <c r="M35" s="296"/>
    </row>
    <row r="36" spans="1:13" ht="24.75" customHeight="1">
      <c r="A36" s="4"/>
      <c r="B36" s="50" t="s">
        <v>136</v>
      </c>
      <c r="C36" s="362"/>
      <c r="D36" s="42"/>
      <c r="E36" s="51"/>
      <c r="F36" s="42"/>
      <c r="G36" s="51"/>
      <c r="H36" s="42"/>
      <c r="I36" s="51"/>
      <c r="J36" s="42"/>
      <c r="K36" s="51"/>
      <c r="L36" s="42"/>
      <c r="M36" s="52"/>
    </row>
    <row r="37" spans="1:13" ht="18.75" customHeight="1">
      <c r="A37" s="4"/>
      <c r="B37" s="53" t="s">
        <v>17</v>
      </c>
      <c r="C37" s="363" t="s">
        <v>40</v>
      </c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 ht="18.75" customHeight="1">
      <c r="A38" s="4"/>
      <c r="B38" s="53" t="s">
        <v>14</v>
      </c>
      <c r="C38" s="364"/>
      <c r="D38" s="54"/>
      <c r="E38" s="56"/>
      <c r="F38" s="54"/>
      <c r="G38" s="56"/>
      <c r="H38" s="54"/>
      <c r="I38" s="56"/>
      <c r="J38" s="54"/>
      <c r="K38" s="56"/>
      <c r="L38" s="54"/>
      <c r="M38" s="57"/>
    </row>
    <row r="39" spans="1:13" ht="18.75" customHeight="1">
      <c r="A39" s="4"/>
      <c r="B39" s="53" t="s">
        <v>15</v>
      </c>
      <c r="C39" s="364"/>
      <c r="D39" s="54"/>
      <c r="E39" s="56"/>
      <c r="F39" s="54"/>
      <c r="G39" s="56"/>
      <c r="H39" s="54"/>
      <c r="I39" s="56"/>
      <c r="J39" s="54"/>
      <c r="K39" s="56"/>
      <c r="L39" s="54"/>
      <c r="M39" s="57"/>
    </row>
    <row r="40" spans="1:13" s="2" customFormat="1" ht="24.95" customHeight="1">
      <c r="A40" s="8"/>
      <c r="B40" s="358" t="s">
        <v>12</v>
      </c>
      <c r="C40" s="371" t="s">
        <v>39</v>
      </c>
      <c r="D40" s="359">
        <f>SUM(D37:D39)</f>
        <v>0</v>
      </c>
      <c r="E40" s="360"/>
      <c r="F40" s="359">
        <f>SUM(F37:F39)</f>
        <v>0</v>
      </c>
      <c r="G40" s="360"/>
      <c r="H40" s="359">
        <f>SUM(H37:H39)</f>
        <v>0</v>
      </c>
      <c r="I40" s="360"/>
      <c r="J40" s="359">
        <f>SUM(J37:J39)</f>
        <v>0</v>
      </c>
      <c r="K40" s="360"/>
      <c r="L40" s="359">
        <f>SUM(L37:L39)</f>
        <v>0</v>
      </c>
      <c r="M40" s="58"/>
    </row>
    <row r="41" spans="1:13" s="2" customFormat="1" ht="18.75" customHeight="1">
      <c r="A41" s="8"/>
      <c r="B41" s="59"/>
      <c r="C41" s="365"/>
      <c r="D41" s="60"/>
      <c r="E41" s="61"/>
      <c r="F41" s="60"/>
      <c r="G41" s="61"/>
      <c r="H41" s="60"/>
      <c r="I41" s="61"/>
      <c r="J41" s="60"/>
      <c r="K41" s="61"/>
      <c r="L41" s="60"/>
      <c r="M41" s="62"/>
    </row>
    <row r="42" spans="1:13" s="2" customFormat="1" ht="18.95" customHeight="1">
      <c r="A42" s="8"/>
      <c r="B42" s="63" t="s">
        <v>137</v>
      </c>
      <c r="C42" s="366"/>
      <c r="D42" s="60"/>
      <c r="E42" s="61"/>
      <c r="F42" s="60"/>
      <c r="G42" s="61"/>
      <c r="H42" s="60"/>
      <c r="I42" s="61"/>
      <c r="J42" s="60"/>
      <c r="K42" s="61"/>
      <c r="L42" s="60"/>
      <c r="M42" s="62"/>
    </row>
    <row r="43" spans="1:13" s="2" customFormat="1" ht="19.5" customHeight="1">
      <c r="A43" s="8"/>
      <c r="B43" s="64" t="s">
        <v>17</v>
      </c>
      <c r="C43" s="367" t="s">
        <v>40</v>
      </c>
      <c r="D43" s="54"/>
      <c r="E43" s="54"/>
      <c r="F43" s="54"/>
      <c r="G43" s="54"/>
      <c r="H43" s="54"/>
      <c r="I43" s="54"/>
      <c r="J43" s="54"/>
      <c r="K43" s="54"/>
      <c r="L43" s="54"/>
      <c r="M43" s="65"/>
    </row>
    <row r="44" spans="1:13" s="2" customFormat="1" ht="19.5" customHeight="1">
      <c r="A44" s="8"/>
      <c r="B44" s="64" t="s">
        <v>14</v>
      </c>
      <c r="C44" s="365"/>
      <c r="D44" s="54"/>
      <c r="E44" s="56"/>
      <c r="F44" s="54"/>
      <c r="G44" s="56"/>
      <c r="H44" s="54"/>
      <c r="I44" s="56"/>
      <c r="J44" s="54"/>
      <c r="K44" s="56"/>
      <c r="L44" s="54"/>
      <c r="M44" s="66"/>
    </row>
    <row r="45" spans="1:13" s="2" customFormat="1" ht="19.5" customHeight="1">
      <c r="A45" s="8"/>
      <c r="B45" s="64" t="s">
        <v>15</v>
      </c>
      <c r="C45" s="365"/>
      <c r="D45" s="54"/>
      <c r="E45" s="56"/>
      <c r="F45" s="54"/>
      <c r="G45" s="56"/>
      <c r="H45" s="54"/>
      <c r="I45" s="56"/>
      <c r="J45" s="54"/>
      <c r="K45" s="56"/>
      <c r="L45" s="54"/>
      <c r="M45" s="66"/>
    </row>
    <row r="46" spans="1:13" s="2" customFormat="1" ht="24.95" customHeight="1">
      <c r="A46" s="8"/>
      <c r="B46" s="358" t="s">
        <v>12</v>
      </c>
      <c r="C46" s="371" t="s">
        <v>39</v>
      </c>
      <c r="D46" s="359">
        <f>SUM(D43:D45)</f>
        <v>0</v>
      </c>
      <c r="E46" s="360"/>
      <c r="F46" s="359">
        <f>SUM(F43:F45)</f>
        <v>0</v>
      </c>
      <c r="G46" s="360"/>
      <c r="H46" s="359">
        <f>SUM(H43:H45)</f>
        <v>0</v>
      </c>
      <c r="I46" s="360"/>
      <c r="J46" s="359">
        <f>SUM(J43:J45)</f>
        <v>0</v>
      </c>
      <c r="K46" s="360"/>
      <c r="L46" s="359">
        <f>SUM(L43:L45)</f>
        <v>0</v>
      </c>
      <c r="M46" s="58"/>
    </row>
    <row r="47" spans="1:13" s="2" customFormat="1" ht="18.95" customHeight="1">
      <c r="A47" s="8"/>
      <c r="B47" s="67"/>
      <c r="C47" s="365"/>
      <c r="D47" s="60"/>
      <c r="E47" s="61"/>
      <c r="F47" s="60"/>
      <c r="G47" s="61"/>
      <c r="H47" s="60"/>
      <c r="I47" s="61"/>
      <c r="J47" s="60"/>
      <c r="K47" s="61"/>
      <c r="L47" s="60"/>
      <c r="M47" s="62"/>
    </row>
    <row r="48" spans="1:13" s="2" customFormat="1" ht="18.95" customHeight="1">
      <c r="A48" s="8"/>
      <c r="B48" s="63" t="s">
        <v>138</v>
      </c>
      <c r="C48" s="366"/>
      <c r="D48" s="60"/>
      <c r="E48" s="61"/>
      <c r="F48" s="60"/>
      <c r="G48" s="61"/>
      <c r="H48" s="60"/>
      <c r="I48" s="61"/>
      <c r="J48" s="60"/>
      <c r="K48" s="61"/>
      <c r="L48" s="60"/>
      <c r="M48" s="62"/>
    </row>
    <row r="49" spans="1:13" s="2" customFormat="1" ht="19.5" customHeight="1">
      <c r="A49" s="8"/>
      <c r="B49" s="64" t="s">
        <v>17</v>
      </c>
      <c r="C49" s="367" t="s">
        <v>40</v>
      </c>
      <c r="D49" s="54"/>
      <c r="E49" s="54"/>
      <c r="F49" s="54"/>
      <c r="G49" s="54"/>
      <c r="H49" s="54"/>
      <c r="I49" s="54"/>
      <c r="J49" s="54"/>
      <c r="K49" s="54"/>
      <c r="L49" s="54"/>
      <c r="M49" s="65"/>
    </row>
    <row r="50" spans="1:13" s="2" customFormat="1" ht="19.5" customHeight="1">
      <c r="A50" s="8"/>
      <c r="B50" s="64" t="s">
        <v>14</v>
      </c>
      <c r="C50" s="368"/>
      <c r="D50" s="54"/>
      <c r="E50" s="56"/>
      <c r="F50" s="54"/>
      <c r="G50" s="56"/>
      <c r="H50" s="54"/>
      <c r="I50" s="56"/>
      <c r="J50" s="54"/>
      <c r="K50" s="56"/>
      <c r="L50" s="54"/>
      <c r="M50" s="66"/>
    </row>
    <row r="51" spans="1:13" s="2" customFormat="1" ht="19.5" customHeight="1">
      <c r="A51" s="8"/>
      <c r="B51" s="64" t="s">
        <v>15</v>
      </c>
      <c r="C51" s="365"/>
      <c r="D51" s="54"/>
      <c r="E51" s="56"/>
      <c r="F51" s="54"/>
      <c r="G51" s="56"/>
      <c r="H51" s="54"/>
      <c r="I51" s="56"/>
      <c r="J51" s="54"/>
      <c r="K51" s="56"/>
      <c r="L51" s="54"/>
      <c r="M51" s="66"/>
    </row>
    <row r="52" spans="1:13" s="2" customFormat="1" ht="24.95" customHeight="1">
      <c r="A52" s="8"/>
      <c r="B52" s="358" t="s">
        <v>12</v>
      </c>
      <c r="C52" s="371" t="s">
        <v>39</v>
      </c>
      <c r="D52" s="369">
        <f>SUM(D49:D51)</f>
        <v>0</v>
      </c>
      <c r="E52" s="372"/>
      <c r="F52" s="369">
        <f>SUM(F49:F51)</f>
        <v>0</v>
      </c>
      <c r="G52" s="372"/>
      <c r="H52" s="369">
        <f>SUM(H49:H51)</f>
        <v>0</v>
      </c>
      <c r="I52" s="372"/>
      <c r="J52" s="369">
        <f>SUM(J49:J51)</f>
        <v>0</v>
      </c>
      <c r="K52" s="372"/>
      <c r="L52" s="369">
        <f>SUM(L49:L51)</f>
        <v>0</v>
      </c>
      <c r="M52" s="68"/>
    </row>
    <row r="53" spans="1:13" s="2" customFormat="1" ht="18.75" customHeight="1">
      <c r="A53" s="8"/>
      <c r="B53" s="69"/>
      <c r="C53" s="365"/>
      <c r="D53" s="54"/>
      <c r="E53" s="61"/>
      <c r="F53" s="54"/>
      <c r="G53" s="61"/>
      <c r="H53" s="54"/>
      <c r="I53" s="61"/>
      <c r="J53" s="54"/>
      <c r="K53" s="61"/>
      <c r="L53" s="54"/>
      <c r="M53" s="65"/>
    </row>
    <row r="54" spans="1:13" s="2" customFormat="1" ht="18.75" customHeight="1">
      <c r="A54" s="8"/>
      <c r="B54" s="63" t="s">
        <v>139</v>
      </c>
      <c r="C54" s="366"/>
      <c r="D54" s="54"/>
      <c r="E54" s="61"/>
      <c r="F54" s="54"/>
      <c r="G54" s="61"/>
      <c r="H54" s="54"/>
      <c r="I54" s="61"/>
      <c r="J54" s="54"/>
      <c r="K54" s="61"/>
      <c r="L54" s="54"/>
      <c r="M54" s="65"/>
    </row>
    <row r="55" spans="1:13" s="2" customFormat="1" ht="19.5" customHeight="1">
      <c r="A55" s="8"/>
      <c r="B55" s="64" t="s">
        <v>17</v>
      </c>
      <c r="C55" s="367" t="s">
        <v>40</v>
      </c>
      <c r="D55" s="54"/>
      <c r="E55" s="54"/>
      <c r="F55" s="54"/>
      <c r="G55" s="54"/>
      <c r="H55" s="54"/>
      <c r="I55" s="54"/>
      <c r="J55" s="54"/>
      <c r="K55" s="54"/>
      <c r="L55" s="54"/>
      <c r="M55" s="65"/>
    </row>
    <row r="56" spans="1:13" s="2" customFormat="1" ht="19.5" customHeight="1">
      <c r="A56" s="8"/>
      <c r="B56" s="64" t="s">
        <v>14</v>
      </c>
      <c r="C56" s="365"/>
      <c r="D56" s="54"/>
      <c r="E56" s="56"/>
      <c r="F56" s="54"/>
      <c r="G56" s="56"/>
      <c r="H56" s="54"/>
      <c r="I56" s="56"/>
      <c r="J56" s="54"/>
      <c r="K56" s="56"/>
      <c r="L56" s="54"/>
      <c r="M56" s="66"/>
    </row>
    <row r="57" spans="1:13" s="2" customFormat="1" ht="19.5" customHeight="1">
      <c r="A57" s="8"/>
      <c r="B57" s="64" t="s">
        <v>15</v>
      </c>
      <c r="C57" s="365"/>
      <c r="D57" s="54"/>
      <c r="E57" s="56"/>
      <c r="F57" s="54"/>
      <c r="G57" s="56"/>
      <c r="H57" s="54"/>
      <c r="I57" s="56"/>
      <c r="J57" s="54"/>
      <c r="K57" s="56"/>
      <c r="L57" s="54"/>
      <c r="M57" s="66"/>
    </row>
    <row r="58" spans="1:13" s="2" customFormat="1" ht="24.95" customHeight="1">
      <c r="A58" s="8"/>
      <c r="B58" s="358" t="s">
        <v>12</v>
      </c>
      <c r="C58" s="371" t="s">
        <v>39</v>
      </c>
      <c r="D58" s="359">
        <f>SUM(D55:D57)</f>
        <v>0</v>
      </c>
      <c r="E58" s="360"/>
      <c r="F58" s="359">
        <f>SUM(F55:F57)</f>
        <v>0</v>
      </c>
      <c r="G58" s="360"/>
      <c r="H58" s="359">
        <f>SUM(H55:H57)</f>
        <v>0</v>
      </c>
      <c r="I58" s="360"/>
      <c r="J58" s="359">
        <f>SUM(J55:J57)</f>
        <v>0</v>
      </c>
      <c r="K58" s="360"/>
      <c r="L58" s="359">
        <f>SUM(L55:L57)</f>
        <v>0</v>
      </c>
      <c r="M58" s="58"/>
    </row>
    <row r="59" spans="1:13" s="2" customFormat="1" ht="18.95" customHeight="1">
      <c r="A59" s="8"/>
      <c r="B59" s="69"/>
      <c r="C59" s="365"/>
      <c r="D59" s="54"/>
      <c r="E59" s="61"/>
      <c r="F59" s="54"/>
      <c r="G59" s="61"/>
      <c r="H59" s="54"/>
      <c r="I59" s="61"/>
      <c r="J59" s="54"/>
      <c r="K59" s="61"/>
      <c r="L59" s="54"/>
      <c r="M59" s="65"/>
    </row>
    <row r="60" spans="1:13" s="2" customFormat="1" ht="18.95" customHeight="1">
      <c r="A60" s="8"/>
      <c r="B60" s="63" t="s">
        <v>140</v>
      </c>
      <c r="C60" s="366"/>
      <c r="D60" s="54"/>
      <c r="E60" s="61"/>
      <c r="F60" s="54"/>
      <c r="G60" s="61"/>
      <c r="H60" s="54"/>
      <c r="I60" s="61"/>
      <c r="J60" s="54"/>
      <c r="K60" s="61"/>
      <c r="L60" s="54"/>
      <c r="M60" s="65"/>
    </row>
    <row r="61" spans="1:13" s="2" customFormat="1" ht="19.5" customHeight="1">
      <c r="A61" s="8"/>
      <c r="B61" s="64" t="s">
        <v>17</v>
      </c>
      <c r="C61" s="367" t="s">
        <v>40</v>
      </c>
      <c r="D61" s="54"/>
      <c r="E61" s="54"/>
      <c r="F61" s="54"/>
      <c r="G61" s="54"/>
      <c r="H61" s="54"/>
      <c r="I61" s="54"/>
      <c r="J61" s="54"/>
      <c r="K61" s="54"/>
      <c r="L61" s="54"/>
      <c r="M61" s="65"/>
    </row>
    <row r="62" spans="1:13" s="2" customFormat="1" ht="19.5" customHeight="1">
      <c r="A62" s="8"/>
      <c r="B62" s="64" t="s">
        <v>14</v>
      </c>
      <c r="C62" s="365"/>
      <c r="D62" s="54"/>
      <c r="E62" s="56"/>
      <c r="F62" s="54"/>
      <c r="G62" s="56"/>
      <c r="H62" s="54"/>
      <c r="I62" s="56"/>
      <c r="J62" s="54"/>
      <c r="K62" s="56"/>
      <c r="L62" s="54"/>
      <c r="M62" s="66"/>
    </row>
    <row r="63" spans="1:13" s="2" customFormat="1" ht="19.5" customHeight="1">
      <c r="A63" s="8"/>
      <c r="B63" s="64" t="s">
        <v>15</v>
      </c>
      <c r="C63" s="365"/>
      <c r="D63" s="54"/>
      <c r="E63" s="56"/>
      <c r="F63" s="54"/>
      <c r="G63" s="56"/>
      <c r="H63" s="54"/>
      <c r="I63" s="56"/>
      <c r="J63" s="54"/>
      <c r="K63" s="56"/>
      <c r="L63" s="54"/>
      <c r="M63" s="70"/>
    </row>
    <row r="64" spans="1:13" s="2" customFormat="1" ht="24.95" customHeight="1">
      <c r="A64" s="8"/>
      <c r="B64" s="358" t="s">
        <v>12</v>
      </c>
      <c r="C64" s="371" t="s">
        <v>39</v>
      </c>
      <c r="D64" s="359">
        <f>SUM(D61:D63)</f>
        <v>0</v>
      </c>
      <c r="E64" s="360"/>
      <c r="F64" s="359">
        <f>SUM(F61:F63)</f>
        <v>0</v>
      </c>
      <c r="G64" s="360"/>
      <c r="H64" s="359">
        <f>SUM(H61:H63)</f>
        <v>0</v>
      </c>
      <c r="I64" s="360"/>
      <c r="J64" s="359">
        <f>SUM(J61:J63)</f>
        <v>0</v>
      </c>
      <c r="K64" s="360"/>
      <c r="L64" s="359">
        <f>SUM(L61:L63)</f>
        <v>0</v>
      </c>
      <c r="M64" s="65"/>
    </row>
    <row r="65" spans="2:13" ht="45.75" customHeight="1">
      <c r="B65" s="36"/>
      <c r="C65" s="33"/>
      <c r="D65" s="370" t="s">
        <v>133</v>
      </c>
      <c r="F65" s="72"/>
      <c r="G65" s="73"/>
      <c r="H65" s="71"/>
      <c r="K65" s="74"/>
      <c r="M65" s="75"/>
    </row>
    <row r="66" spans="2:13" ht="45.75" customHeight="1">
      <c r="B66" s="36"/>
      <c r="C66" s="33"/>
      <c r="D66" s="71"/>
      <c r="F66" s="72"/>
      <c r="G66" s="73"/>
      <c r="H66" s="71"/>
      <c r="K66" s="74"/>
      <c r="M66" s="75"/>
    </row>
    <row r="67" spans="2:13">
      <c r="M67" s="10"/>
    </row>
    <row r="71" spans="2:13" ht="18">
      <c r="F71" s="76" t="s">
        <v>78</v>
      </c>
    </row>
  </sheetData>
  <mergeCells count="5">
    <mergeCell ref="D34:D35"/>
    <mergeCell ref="F34:F35"/>
    <mergeCell ref="H34:H35"/>
    <mergeCell ref="J34:J35"/>
    <mergeCell ref="L34:L35"/>
  </mergeCells>
  <phoneticPr fontId="0" type="noConversion"/>
  <printOptions horizontalCentered="1"/>
  <pageMargins left="0.25" right="0.25" top="0.75" bottom="0.75" header="0.3" footer="0.3"/>
  <pageSetup paperSize="9" scale="67" orientation="portrait" useFirstPageNumber="1" r:id="rId1"/>
  <headerFooter alignWithMargins="0"/>
  <rowBreaks count="1" manualBreakCount="1">
    <brk id="30" min="1" max="12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N52"/>
  <sheetViews>
    <sheetView showGridLines="0" view="pageBreakPreview" zoomScale="85" zoomScaleNormal="80" zoomScaleSheetLayoutView="85" zoomScalePageLayoutView="55" workbookViewId="0">
      <selection activeCell="J8" sqref="J8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14" s="400" customFormat="1" ht="27.75" customHeight="1">
      <c r="B2" s="733" t="s">
        <v>189</v>
      </c>
      <c r="C2" s="733"/>
      <c r="D2" s="733"/>
      <c r="E2" s="733"/>
      <c r="F2" s="733"/>
    </row>
    <row r="3" spans="2:14" s="398" customFormat="1" ht="27.75" customHeight="1">
      <c r="B3" s="734" t="s">
        <v>289</v>
      </c>
      <c r="C3" s="734"/>
      <c r="D3" s="734"/>
      <c r="E3" s="734"/>
      <c r="F3" s="734"/>
    </row>
    <row r="4" spans="2:14" s="398" customFormat="1" ht="27.75" customHeight="1">
      <c r="B4" s="388" t="s">
        <v>41</v>
      </c>
      <c r="C4" s="730" t="s">
        <v>175</v>
      </c>
      <c r="D4" s="730"/>
      <c r="E4" s="730"/>
      <c r="F4" s="730"/>
      <c r="G4" s="397"/>
    </row>
    <row r="5" spans="2:14" s="398" customFormat="1" ht="27.75" customHeight="1">
      <c r="B5" s="338" t="s">
        <v>42</v>
      </c>
      <c r="C5" s="401">
        <v>2021</v>
      </c>
      <c r="D5" s="401">
        <v>2022</v>
      </c>
      <c r="E5" s="401">
        <v>2023</v>
      </c>
      <c r="F5" s="401" t="s">
        <v>215</v>
      </c>
    </row>
    <row r="6" spans="2:14" s="398" customFormat="1" ht="27.75" customHeight="1">
      <c r="B6" s="402" t="s">
        <v>44</v>
      </c>
      <c r="C6" s="403">
        <v>844573</v>
      </c>
      <c r="D6" s="403">
        <v>867301</v>
      </c>
      <c r="E6" s="533">
        <v>523860</v>
      </c>
      <c r="F6" s="533">
        <v>530609</v>
      </c>
    </row>
    <row r="7" spans="2:14" s="398" customFormat="1" ht="27.75" customHeight="1">
      <c r="B7" s="195" t="s">
        <v>45</v>
      </c>
      <c r="C7" s="404">
        <v>21838000</v>
      </c>
      <c r="D7" s="404">
        <v>23883212</v>
      </c>
      <c r="E7" s="534">
        <v>24047983</v>
      </c>
      <c r="F7" s="534">
        <v>24473430</v>
      </c>
    </row>
    <row r="8" spans="2:14" s="398" customFormat="1" ht="27.75" customHeight="1">
      <c r="B8" s="402" t="s">
        <v>46</v>
      </c>
      <c r="C8" s="403">
        <v>13197995</v>
      </c>
      <c r="D8" s="403">
        <v>15574537</v>
      </c>
      <c r="E8" s="533">
        <v>16213609</v>
      </c>
      <c r="F8" s="533">
        <v>16633268</v>
      </c>
    </row>
    <row r="9" spans="2:14" s="398" customFormat="1" ht="27.75" customHeight="1">
      <c r="B9" s="195" t="s">
        <v>47</v>
      </c>
      <c r="C9" s="404">
        <v>42031500</v>
      </c>
      <c r="D9" s="404">
        <v>41894500</v>
      </c>
      <c r="E9" s="534">
        <v>41097500</v>
      </c>
      <c r="F9" s="534">
        <v>42866242</v>
      </c>
    </row>
    <row r="10" spans="2:14" s="398" customFormat="1" ht="27.75" customHeight="1">
      <c r="B10" s="402" t="s">
        <v>48</v>
      </c>
      <c r="C10" s="403">
        <v>24355658</v>
      </c>
      <c r="D10" s="403">
        <v>22687114</v>
      </c>
      <c r="E10" s="533">
        <v>28249142</v>
      </c>
      <c r="F10" s="533">
        <v>29414462</v>
      </c>
    </row>
    <row r="11" spans="2:14" s="398" customFormat="1" ht="27.75" customHeight="1">
      <c r="B11" s="195" t="s">
        <v>49</v>
      </c>
      <c r="C11" s="404">
        <v>24011281</v>
      </c>
      <c r="D11" s="404">
        <v>26357334</v>
      </c>
      <c r="E11" s="534">
        <v>29727918</v>
      </c>
      <c r="F11" s="534">
        <v>30783282</v>
      </c>
    </row>
    <row r="12" spans="2:14" s="398" customFormat="1" ht="27.75" customHeight="1">
      <c r="B12" s="402" t="s">
        <v>50</v>
      </c>
      <c r="C12" s="403">
        <v>30861607</v>
      </c>
      <c r="D12" s="403">
        <v>30356503</v>
      </c>
      <c r="E12" s="533">
        <v>33286808</v>
      </c>
      <c r="F12" s="533">
        <v>34943095</v>
      </c>
    </row>
    <row r="13" spans="2:14" s="398" customFormat="1" ht="27.75" customHeight="1">
      <c r="B13" s="195" t="s">
        <v>51</v>
      </c>
      <c r="C13" s="404">
        <v>51862940</v>
      </c>
      <c r="D13" s="404">
        <v>54170061</v>
      </c>
      <c r="E13" s="534">
        <v>53192051</v>
      </c>
      <c r="F13" s="534">
        <v>55103317</v>
      </c>
      <c r="M13" s="405"/>
      <c r="N13" s="405"/>
    </row>
    <row r="14" spans="2:14" s="398" customFormat="1" ht="27.75" customHeight="1">
      <c r="B14" s="402" t="s">
        <v>52</v>
      </c>
      <c r="C14" s="403">
        <v>14016721</v>
      </c>
      <c r="D14" s="403">
        <v>14101294</v>
      </c>
      <c r="E14" s="533">
        <v>16327463</v>
      </c>
      <c r="F14" s="533">
        <v>17114789</v>
      </c>
      <c r="M14" s="405"/>
      <c r="N14" s="405"/>
    </row>
    <row r="15" spans="2:14" s="398" customFormat="1" ht="27.75" customHeight="1">
      <c r="B15" s="195" t="s">
        <v>53</v>
      </c>
      <c r="C15" s="404">
        <v>3412398</v>
      </c>
      <c r="D15" s="404">
        <v>3556825</v>
      </c>
      <c r="E15" s="534">
        <v>4345248</v>
      </c>
      <c r="F15" s="534">
        <v>4336629</v>
      </c>
      <c r="M15" s="405"/>
      <c r="N15" s="405"/>
    </row>
    <row r="16" spans="2:14" s="398" customFormat="1" ht="27.75" customHeight="1">
      <c r="B16" s="402" t="s">
        <v>54</v>
      </c>
      <c r="C16" s="403">
        <v>5122850</v>
      </c>
      <c r="D16" s="403">
        <v>5042000</v>
      </c>
      <c r="E16" s="533">
        <v>4663650</v>
      </c>
      <c r="F16" s="533">
        <v>4735680</v>
      </c>
      <c r="G16" s="406"/>
      <c r="H16" s="407"/>
    </row>
    <row r="17" spans="2:9" s="398" customFormat="1" ht="27.75" customHeight="1">
      <c r="B17" s="195" t="s">
        <v>55</v>
      </c>
      <c r="C17" s="193">
        <v>0</v>
      </c>
      <c r="D17" s="193">
        <v>0</v>
      </c>
      <c r="E17" s="540" t="s">
        <v>77</v>
      </c>
      <c r="F17" s="540" t="s">
        <v>77</v>
      </c>
    </row>
    <row r="18" spans="2:9" s="398" customFormat="1" ht="27.75" customHeight="1">
      <c r="B18" s="408" t="s">
        <v>56</v>
      </c>
      <c r="C18" s="728">
        <f>SUM(C6:C17)</f>
        <v>231555523</v>
      </c>
      <c r="D18" s="728">
        <f>SUM(D6:D17)</f>
        <v>238490681</v>
      </c>
      <c r="E18" s="731">
        <f>SUM(E6:E17)</f>
        <v>251675232</v>
      </c>
      <c r="F18" s="731">
        <f>SUM(F6:F17)</f>
        <v>260934803</v>
      </c>
    </row>
    <row r="19" spans="2:9" s="398" customFormat="1" ht="27.75" customHeight="1">
      <c r="B19" s="409" t="s">
        <v>57</v>
      </c>
      <c r="C19" s="728"/>
      <c r="D19" s="728"/>
      <c r="E19" s="731"/>
      <c r="F19" s="731"/>
    </row>
    <row r="20" spans="2:9" s="398" customFormat="1" ht="27.75" customHeight="1">
      <c r="B20" s="195" t="s">
        <v>64</v>
      </c>
      <c r="C20" s="203">
        <v>6640295</v>
      </c>
      <c r="D20" s="203">
        <v>9643735</v>
      </c>
      <c r="E20" s="536">
        <v>9095891</v>
      </c>
      <c r="F20" s="536">
        <v>9294445</v>
      </c>
    </row>
    <row r="21" spans="2:9" s="414" customFormat="1" ht="27.75" customHeight="1">
      <c r="B21" s="402" t="s">
        <v>62</v>
      </c>
      <c r="C21" s="410">
        <v>47156619</v>
      </c>
      <c r="D21" s="410">
        <v>51288777</v>
      </c>
      <c r="E21" s="537">
        <v>55414307</v>
      </c>
      <c r="F21" s="537">
        <v>55828701</v>
      </c>
      <c r="G21" s="411"/>
      <c r="H21" s="412"/>
      <c r="I21" s="413"/>
    </row>
    <row r="22" spans="2:9" s="414" customFormat="1" ht="27.75" customHeight="1">
      <c r="B22" s="378" t="s">
        <v>29</v>
      </c>
      <c r="C22" s="735">
        <f>SUM(C18:C21)</f>
        <v>285352437</v>
      </c>
      <c r="D22" s="735">
        <f>SUM(D18:D21)</f>
        <v>299423193</v>
      </c>
      <c r="E22" s="732">
        <f>SUM(E18:E21)</f>
        <v>316185430</v>
      </c>
      <c r="F22" s="732">
        <f>SUM(F18:F21)</f>
        <v>326057949</v>
      </c>
      <c r="H22" s="415"/>
    </row>
    <row r="23" spans="2:9" ht="27.75" customHeight="1">
      <c r="B23" s="380" t="s">
        <v>43</v>
      </c>
      <c r="C23" s="735"/>
      <c r="D23" s="735"/>
      <c r="E23" s="732"/>
      <c r="F23" s="732"/>
    </row>
    <row r="25" spans="2:9" ht="27.75" customHeight="1">
      <c r="B25" s="733" t="s">
        <v>190</v>
      </c>
      <c r="C25" s="733"/>
      <c r="D25" s="733"/>
      <c r="E25" s="733"/>
      <c r="F25" s="733"/>
    </row>
    <row r="26" spans="2:9" ht="27.75" customHeight="1">
      <c r="B26" s="734" t="s">
        <v>290</v>
      </c>
      <c r="C26" s="734"/>
      <c r="D26" s="734"/>
      <c r="E26" s="734"/>
      <c r="F26" s="734"/>
    </row>
    <row r="27" spans="2:9" ht="27.75" customHeight="1">
      <c r="B27" s="388" t="s">
        <v>41</v>
      </c>
      <c r="C27" s="730" t="s">
        <v>175</v>
      </c>
      <c r="D27" s="730"/>
      <c r="E27" s="730"/>
      <c r="F27" s="730"/>
    </row>
    <row r="28" spans="2:9" ht="27.75" customHeight="1">
      <c r="B28" s="338" t="s">
        <v>42</v>
      </c>
      <c r="C28" s="401">
        <v>2021</v>
      </c>
      <c r="D28" s="401">
        <v>2022</v>
      </c>
      <c r="E28" s="401">
        <v>2023</v>
      </c>
      <c r="F28" s="401" t="s">
        <v>215</v>
      </c>
    </row>
    <row r="29" spans="2:9" ht="27.75" customHeight="1">
      <c r="B29" s="402" t="s">
        <v>44</v>
      </c>
      <c r="C29" s="403">
        <v>10319</v>
      </c>
      <c r="D29" s="403">
        <v>10319</v>
      </c>
      <c r="E29" s="533">
        <v>6890</v>
      </c>
      <c r="F29" s="533">
        <v>6932</v>
      </c>
    </row>
    <row r="30" spans="2:9" ht="27.75" customHeight="1">
      <c r="B30" s="195" t="s">
        <v>45</v>
      </c>
      <c r="C30" s="404">
        <v>572000</v>
      </c>
      <c r="D30" s="404">
        <v>529500</v>
      </c>
      <c r="E30" s="534">
        <v>661000</v>
      </c>
      <c r="F30" s="534">
        <v>674782</v>
      </c>
    </row>
    <row r="31" spans="2:9" ht="27.75" customHeight="1">
      <c r="B31" s="402" t="s">
        <v>46</v>
      </c>
      <c r="C31" s="403">
        <v>379285</v>
      </c>
      <c r="D31" s="403">
        <v>369345</v>
      </c>
      <c r="E31" s="533">
        <v>362100</v>
      </c>
      <c r="F31" s="533">
        <v>371129</v>
      </c>
    </row>
    <row r="32" spans="2:9" ht="27.75" customHeight="1">
      <c r="B32" s="195" t="s">
        <v>47</v>
      </c>
      <c r="C32" s="404">
        <v>7063200</v>
      </c>
      <c r="D32" s="404">
        <v>7063200</v>
      </c>
      <c r="E32" s="534">
        <v>6863200</v>
      </c>
      <c r="F32" s="534">
        <v>7008905</v>
      </c>
    </row>
    <row r="33" spans="2:10" ht="27.75" customHeight="1">
      <c r="B33" s="402" t="s">
        <v>48</v>
      </c>
      <c r="C33" s="403">
        <v>8878</v>
      </c>
      <c r="D33" s="403">
        <v>9435</v>
      </c>
      <c r="E33" s="533">
        <v>7079</v>
      </c>
      <c r="F33" s="533">
        <v>6988</v>
      </c>
      <c r="J33" s="416" t="s">
        <v>216</v>
      </c>
    </row>
    <row r="34" spans="2:10" ht="27.75" customHeight="1">
      <c r="B34" s="195" t="s">
        <v>49</v>
      </c>
      <c r="C34" s="404">
        <v>74095</v>
      </c>
      <c r="D34" s="404">
        <v>73160</v>
      </c>
      <c r="E34" s="534">
        <v>75040</v>
      </c>
      <c r="F34" s="534">
        <v>74495</v>
      </c>
    </row>
    <row r="35" spans="2:10" ht="27.75" customHeight="1">
      <c r="B35" s="402" t="s">
        <v>50</v>
      </c>
      <c r="C35" s="403">
        <v>66000</v>
      </c>
      <c r="D35" s="403">
        <v>66900</v>
      </c>
      <c r="E35" s="533">
        <v>66650</v>
      </c>
      <c r="F35" s="533">
        <v>71051</v>
      </c>
    </row>
    <row r="36" spans="2:10" ht="27.75" customHeight="1">
      <c r="B36" s="195" t="s">
        <v>51</v>
      </c>
      <c r="C36" s="404">
        <v>1015063</v>
      </c>
      <c r="D36" s="404">
        <v>1015063</v>
      </c>
      <c r="E36" s="534">
        <v>1015063</v>
      </c>
      <c r="F36" s="534">
        <v>1022269</v>
      </c>
    </row>
    <row r="37" spans="2:10" ht="27.75" customHeight="1">
      <c r="B37" s="402" t="s">
        <v>52</v>
      </c>
      <c r="C37" s="403">
        <v>13145</v>
      </c>
      <c r="D37" s="403">
        <v>9319</v>
      </c>
      <c r="E37" s="533">
        <v>10180</v>
      </c>
      <c r="F37" s="533">
        <v>10220</v>
      </c>
    </row>
    <row r="38" spans="2:10" ht="27.75" customHeight="1">
      <c r="B38" s="195" t="s">
        <v>53</v>
      </c>
      <c r="C38" s="404">
        <v>20480</v>
      </c>
      <c r="D38" s="404">
        <v>15881</v>
      </c>
      <c r="E38" s="534">
        <v>19110</v>
      </c>
      <c r="F38" s="534">
        <v>18601</v>
      </c>
    </row>
    <row r="39" spans="2:10" ht="27.75" customHeight="1">
      <c r="B39" s="402" t="s">
        <v>54</v>
      </c>
      <c r="C39" s="403">
        <v>52712</v>
      </c>
      <c r="D39" s="403">
        <v>52712</v>
      </c>
      <c r="E39" s="533">
        <v>50867</v>
      </c>
      <c r="F39" s="533">
        <v>49282</v>
      </c>
    </row>
    <row r="40" spans="2:10" ht="27.75" customHeight="1">
      <c r="B40" s="195" t="s">
        <v>55</v>
      </c>
      <c r="C40" s="404" t="s">
        <v>77</v>
      </c>
      <c r="D40" s="436" t="s">
        <v>77</v>
      </c>
      <c r="E40" s="541" t="s">
        <v>77</v>
      </c>
      <c r="F40" s="541" t="s">
        <v>77</v>
      </c>
    </row>
    <row r="41" spans="2:10" ht="27.75" customHeight="1">
      <c r="B41" s="408" t="s">
        <v>56</v>
      </c>
      <c r="C41" s="728">
        <f>SUM(C29:C40)</f>
        <v>9275177</v>
      </c>
      <c r="D41" s="728">
        <f>SUM(D29:D40)</f>
        <v>9214834</v>
      </c>
      <c r="E41" s="731">
        <f>SUM(E29:E40)</f>
        <v>9137179</v>
      </c>
      <c r="F41" s="731">
        <f>SUM(F29:F40)</f>
        <v>9314654</v>
      </c>
    </row>
    <row r="42" spans="2:10" ht="27.75" customHeight="1">
      <c r="B42" s="409" t="s">
        <v>57</v>
      </c>
      <c r="C42" s="728"/>
      <c r="D42" s="728"/>
      <c r="E42" s="731"/>
      <c r="F42" s="731"/>
    </row>
    <row r="43" spans="2:10" ht="27.75" customHeight="1">
      <c r="B43" s="192" t="s">
        <v>64</v>
      </c>
      <c r="C43" s="204">
        <v>40588</v>
      </c>
      <c r="D43" s="203">
        <v>53981</v>
      </c>
      <c r="E43" s="538">
        <v>55600</v>
      </c>
      <c r="F43" s="538">
        <v>54265</v>
      </c>
    </row>
    <row r="44" spans="2:10" ht="27.75" customHeight="1">
      <c r="B44" s="417" t="s">
        <v>62</v>
      </c>
      <c r="C44" s="418">
        <v>207216</v>
      </c>
      <c r="D44" s="418">
        <v>123206</v>
      </c>
      <c r="E44" s="539">
        <v>131455</v>
      </c>
      <c r="F44" s="539">
        <v>126918</v>
      </c>
    </row>
    <row r="45" spans="2:10" ht="27.75" customHeight="1">
      <c r="B45" s="378" t="s">
        <v>29</v>
      </c>
      <c r="C45" s="729">
        <f>SUM(C41:C44)</f>
        <v>9522981</v>
      </c>
      <c r="D45" s="729">
        <f>SUM(D41:D44)</f>
        <v>9392021</v>
      </c>
      <c r="E45" s="727">
        <f>SUM(E41:E44)</f>
        <v>9324234</v>
      </c>
      <c r="F45" s="727">
        <f>SUM(F41:F44)</f>
        <v>9495837</v>
      </c>
      <c r="G45" s="208"/>
    </row>
    <row r="46" spans="2:10" ht="27.75" customHeight="1">
      <c r="B46" s="380" t="s">
        <v>43</v>
      </c>
      <c r="C46" s="729"/>
      <c r="D46" s="729"/>
      <c r="E46" s="727"/>
      <c r="F46" s="727"/>
      <c r="G46" s="208"/>
    </row>
    <row r="47" spans="2:10" ht="27.75" customHeight="1">
      <c r="B47" s="389"/>
      <c r="C47" s="370" t="s">
        <v>82</v>
      </c>
      <c r="D47" s="399"/>
      <c r="E47" s="373" t="s">
        <v>184</v>
      </c>
      <c r="F47" s="195"/>
      <c r="G47" s="208"/>
    </row>
    <row r="48" spans="2:10" ht="27.75" customHeight="1">
      <c r="B48" s="208"/>
    </row>
    <row r="49" spans="4:5" ht="27.75" customHeight="1">
      <c r="D49" s="390"/>
    </row>
    <row r="52" spans="4:5" ht="27.75" customHeight="1">
      <c r="E52" s="183"/>
    </row>
  </sheetData>
  <sheetProtection password="CC3B" sheet="1"/>
  <mergeCells count="22">
    <mergeCell ref="C45:C46"/>
    <mergeCell ref="D45:D46"/>
    <mergeCell ref="E41:E42"/>
    <mergeCell ref="F41:F42"/>
    <mergeCell ref="E45:E46"/>
    <mergeCell ref="F45:F46"/>
    <mergeCell ref="B25:F25"/>
    <mergeCell ref="F22:F23"/>
    <mergeCell ref="B26:F26"/>
    <mergeCell ref="C27:F27"/>
    <mergeCell ref="C41:C42"/>
    <mergeCell ref="D41:D42"/>
    <mergeCell ref="B2:F2"/>
    <mergeCell ref="B3:F3"/>
    <mergeCell ref="C4:F4"/>
    <mergeCell ref="C18:C19"/>
    <mergeCell ref="D18:D19"/>
    <mergeCell ref="C22:C23"/>
    <mergeCell ref="D22:D23"/>
    <mergeCell ref="E18:E19"/>
    <mergeCell ref="F18:F19"/>
    <mergeCell ref="E22:E23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N52"/>
  <sheetViews>
    <sheetView showGridLines="0" view="pageBreakPreview" zoomScale="85" zoomScaleNormal="80" zoomScaleSheetLayoutView="85" zoomScalePageLayoutView="55" workbookViewId="0">
      <selection activeCell="H13" sqref="H13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14" s="400" customFormat="1" ht="27.75" customHeight="1">
      <c r="B2" s="733" t="s">
        <v>191</v>
      </c>
      <c r="C2" s="733"/>
      <c r="D2" s="733"/>
      <c r="E2" s="733"/>
      <c r="F2" s="733"/>
    </row>
    <row r="3" spans="2:14" s="398" customFormat="1" ht="27.75" customHeight="1">
      <c r="B3" s="734" t="s">
        <v>291</v>
      </c>
      <c r="C3" s="734"/>
      <c r="D3" s="734"/>
      <c r="E3" s="734"/>
      <c r="F3" s="734"/>
    </row>
    <row r="4" spans="2:14" s="398" customFormat="1" ht="27.75" customHeight="1">
      <c r="B4" s="388" t="s">
        <v>41</v>
      </c>
      <c r="C4" s="730" t="s">
        <v>175</v>
      </c>
      <c r="D4" s="730"/>
      <c r="E4" s="730"/>
      <c r="F4" s="730"/>
      <c r="G4" s="397"/>
    </row>
    <row r="5" spans="2:14" s="398" customFormat="1" ht="27.75" customHeight="1">
      <c r="B5" s="338" t="s">
        <v>42</v>
      </c>
      <c r="C5" s="401">
        <v>2021</v>
      </c>
      <c r="D5" s="401">
        <v>2022</v>
      </c>
      <c r="E5" s="401">
        <v>2023</v>
      </c>
      <c r="F5" s="401" t="s">
        <v>215</v>
      </c>
    </row>
    <row r="6" spans="2:14" s="398" customFormat="1" ht="27.75" customHeight="1">
      <c r="B6" s="402" t="s">
        <v>44</v>
      </c>
      <c r="C6" s="533" t="s">
        <v>77</v>
      </c>
      <c r="D6" s="533" t="s">
        <v>77</v>
      </c>
      <c r="E6" s="533" t="s">
        <v>77</v>
      </c>
      <c r="F6" s="533" t="s">
        <v>77</v>
      </c>
    </row>
    <row r="7" spans="2:14" s="398" customFormat="1" ht="27.75" customHeight="1">
      <c r="B7" s="195" t="s">
        <v>45</v>
      </c>
      <c r="C7" s="404">
        <v>1484</v>
      </c>
      <c r="D7" s="404">
        <v>2188</v>
      </c>
      <c r="E7" s="534">
        <v>2188</v>
      </c>
      <c r="F7" s="534">
        <v>2120</v>
      </c>
    </row>
    <row r="8" spans="2:14" s="398" customFormat="1" ht="27.75" customHeight="1">
      <c r="B8" s="402" t="s">
        <v>46</v>
      </c>
      <c r="C8" s="403">
        <v>309022</v>
      </c>
      <c r="D8" s="403">
        <v>267348</v>
      </c>
      <c r="E8" s="533">
        <v>187956</v>
      </c>
      <c r="F8" s="533">
        <v>189688</v>
      </c>
    </row>
    <row r="9" spans="2:14" s="398" customFormat="1" ht="27.75" customHeight="1">
      <c r="B9" s="195" t="s">
        <v>47</v>
      </c>
      <c r="C9" s="404">
        <v>555705</v>
      </c>
      <c r="D9" s="404">
        <v>508786</v>
      </c>
      <c r="E9" s="534">
        <v>412072</v>
      </c>
      <c r="F9" s="534">
        <v>415989</v>
      </c>
    </row>
    <row r="10" spans="2:14" s="398" customFormat="1" ht="27.75" customHeight="1">
      <c r="B10" s="402" t="s">
        <v>48</v>
      </c>
      <c r="C10" s="403">
        <v>227840</v>
      </c>
      <c r="D10" s="403">
        <v>265739</v>
      </c>
      <c r="E10" s="533">
        <v>260930</v>
      </c>
      <c r="F10" s="533">
        <v>254425</v>
      </c>
    </row>
    <row r="11" spans="2:14" s="398" customFormat="1" ht="27.75" customHeight="1">
      <c r="B11" s="195" t="s">
        <v>49</v>
      </c>
      <c r="C11" s="404">
        <v>848</v>
      </c>
      <c r="D11" s="404">
        <v>930</v>
      </c>
      <c r="E11" s="534">
        <v>380</v>
      </c>
      <c r="F11" s="534">
        <v>282</v>
      </c>
    </row>
    <row r="12" spans="2:14" s="398" customFormat="1" ht="27.75" customHeight="1">
      <c r="B12" s="402" t="s">
        <v>50</v>
      </c>
      <c r="C12" s="403">
        <v>40571</v>
      </c>
      <c r="D12" s="533" t="s">
        <v>77</v>
      </c>
      <c r="E12" s="533" t="s">
        <v>77</v>
      </c>
      <c r="F12" s="533" t="s">
        <v>77</v>
      </c>
    </row>
    <row r="13" spans="2:14" s="398" customFormat="1" ht="27.75" customHeight="1">
      <c r="B13" s="195" t="s">
        <v>51</v>
      </c>
      <c r="C13" s="404">
        <v>240752</v>
      </c>
      <c r="D13" s="404">
        <v>207912</v>
      </c>
      <c r="E13" s="534">
        <v>129539</v>
      </c>
      <c r="F13" s="534">
        <v>128232</v>
      </c>
      <c r="M13" s="405"/>
      <c r="N13" s="405"/>
    </row>
    <row r="14" spans="2:14" s="398" customFormat="1" ht="27.75" customHeight="1">
      <c r="B14" s="402" t="s">
        <v>52</v>
      </c>
      <c r="C14" s="403">
        <v>3472</v>
      </c>
      <c r="D14" s="533" t="s">
        <v>77</v>
      </c>
      <c r="E14" s="533" t="s">
        <v>77</v>
      </c>
      <c r="F14" s="533" t="s">
        <v>77</v>
      </c>
      <c r="M14" s="405"/>
      <c r="N14" s="405"/>
    </row>
    <row r="15" spans="2:14" s="398" customFormat="1" ht="27.75" customHeight="1">
      <c r="B15" s="195" t="s">
        <v>53</v>
      </c>
      <c r="C15" s="404" t="s">
        <v>183</v>
      </c>
      <c r="D15" s="404" t="s">
        <v>183</v>
      </c>
      <c r="E15" s="534" t="s">
        <v>77</v>
      </c>
      <c r="F15" s="534" t="s">
        <v>77</v>
      </c>
      <c r="M15" s="405"/>
      <c r="N15" s="405"/>
    </row>
    <row r="16" spans="2:14" s="398" customFormat="1" ht="27.75" customHeight="1">
      <c r="B16" s="402" t="s">
        <v>54</v>
      </c>
      <c r="C16" s="533" t="s">
        <v>77</v>
      </c>
      <c r="D16" s="533" t="s">
        <v>77</v>
      </c>
      <c r="E16" s="533" t="s">
        <v>77</v>
      </c>
      <c r="F16" s="533" t="s">
        <v>77</v>
      </c>
      <c r="G16" s="406"/>
      <c r="H16" s="407"/>
    </row>
    <row r="17" spans="2:9" s="398" customFormat="1" ht="27.75" customHeight="1">
      <c r="B17" s="195" t="s">
        <v>55</v>
      </c>
      <c r="C17" s="193" t="s">
        <v>183</v>
      </c>
      <c r="D17" s="193" t="s">
        <v>183</v>
      </c>
      <c r="E17" s="540" t="s">
        <v>77</v>
      </c>
      <c r="F17" s="540" t="s">
        <v>77</v>
      </c>
    </row>
    <row r="18" spans="2:9" s="398" customFormat="1" ht="27.75" customHeight="1">
      <c r="B18" s="408" t="s">
        <v>56</v>
      </c>
      <c r="C18" s="728">
        <f>SUM(C6:C17)</f>
        <v>1379694</v>
      </c>
      <c r="D18" s="728">
        <f>SUM(D6:D17)</f>
        <v>1252903</v>
      </c>
      <c r="E18" s="731">
        <f>SUM(E6:E17)</f>
        <v>993065</v>
      </c>
      <c r="F18" s="731">
        <f>SUM(F6:F17)</f>
        <v>990736</v>
      </c>
    </row>
    <row r="19" spans="2:9" s="398" customFormat="1" ht="27.75" customHeight="1">
      <c r="B19" s="409" t="s">
        <v>57</v>
      </c>
      <c r="C19" s="728"/>
      <c r="D19" s="728"/>
      <c r="E19" s="731"/>
      <c r="F19" s="731"/>
    </row>
    <row r="20" spans="2:9" s="398" customFormat="1" ht="27.75" customHeight="1">
      <c r="B20" s="195" t="s">
        <v>64</v>
      </c>
      <c r="C20" s="532">
        <v>89469</v>
      </c>
      <c r="D20" s="532">
        <v>86510</v>
      </c>
      <c r="E20" s="536">
        <v>89105</v>
      </c>
      <c r="F20" s="536">
        <v>88682</v>
      </c>
    </row>
    <row r="21" spans="2:9" s="414" customFormat="1" ht="27.75" customHeight="1">
      <c r="B21" s="402" t="s">
        <v>62</v>
      </c>
      <c r="C21" s="410">
        <v>204123</v>
      </c>
      <c r="D21" s="410">
        <v>163534</v>
      </c>
      <c r="E21" s="537">
        <v>158054</v>
      </c>
      <c r="F21" s="537">
        <v>154746</v>
      </c>
      <c r="G21" s="411"/>
      <c r="H21" s="412"/>
      <c r="I21" s="413"/>
    </row>
    <row r="22" spans="2:9" s="414" customFormat="1" ht="27.75" customHeight="1">
      <c r="B22" s="378" t="s">
        <v>29</v>
      </c>
      <c r="C22" s="735">
        <f>SUM(C18:C21)</f>
        <v>1673286</v>
      </c>
      <c r="D22" s="735">
        <f>SUM(D18:D21)</f>
        <v>1502947</v>
      </c>
      <c r="E22" s="732">
        <f>SUM(E18:E21)</f>
        <v>1240224</v>
      </c>
      <c r="F22" s="732">
        <f>SUM(F18:F21)</f>
        <v>1234164</v>
      </c>
      <c r="H22" s="415"/>
    </row>
    <row r="23" spans="2:9" ht="27.75" customHeight="1">
      <c r="B23" s="380" t="s">
        <v>43</v>
      </c>
      <c r="C23" s="735"/>
      <c r="D23" s="735"/>
      <c r="E23" s="732"/>
      <c r="F23" s="732"/>
    </row>
    <row r="24" spans="2:9" ht="27.75" customHeight="1">
      <c r="C24" s="129" t="s">
        <v>82</v>
      </c>
      <c r="D24" s="405"/>
      <c r="E24" s="432" t="s">
        <v>184</v>
      </c>
    </row>
    <row r="25" spans="2:9" s="564" customFormat="1" ht="27.75" customHeight="1">
      <c r="B25" s="741"/>
      <c r="C25" s="741"/>
      <c r="D25" s="741"/>
      <c r="E25" s="741"/>
      <c r="F25" s="741"/>
    </row>
    <row r="26" spans="2:9" s="564" customFormat="1" ht="27.75" customHeight="1">
      <c r="B26" s="742"/>
      <c r="C26" s="742"/>
      <c r="D26" s="742"/>
      <c r="E26" s="742"/>
      <c r="F26" s="742"/>
    </row>
    <row r="27" spans="2:9" s="564" customFormat="1" ht="27.75" customHeight="1">
      <c r="B27" s="565"/>
      <c r="C27" s="736"/>
      <c r="D27" s="736"/>
      <c r="E27" s="736"/>
      <c r="F27" s="736"/>
    </row>
    <row r="28" spans="2:9" s="564" customFormat="1" ht="27.75" customHeight="1">
      <c r="B28" s="566"/>
      <c r="C28" s="567"/>
      <c r="D28" s="567"/>
      <c r="E28" s="567"/>
      <c r="F28" s="567"/>
    </row>
    <row r="29" spans="2:9" s="564" customFormat="1" ht="27.75" customHeight="1">
      <c r="B29" s="195"/>
      <c r="C29" s="404"/>
      <c r="D29" s="404"/>
      <c r="E29" s="468"/>
      <c r="F29" s="468"/>
    </row>
    <row r="30" spans="2:9" s="564" customFormat="1" ht="27.75" customHeight="1">
      <c r="B30" s="195"/>
      <c r="C30" s="404"/>
      <c r="D30" s="404"/>
      <c r="E30" s="468"/>
      <c r="F30" s="468"/>
    </row>
    <row r="31" spans="2:9" s="564" customFormat="1" ht="27.75" customHeight="1">
      <c r="B31" s="195"/>
      <c r="C31" s="404"/>
      <c r="D31" s="404"/>
      <c r="E31" s="468"/>
      <c r="F31" s="468"/>
    </row>
    <row r="32" spans="2:9" s="564" customFormat="1" ht="27.75" customHeight="1">
      <c r="B32" s="195"/>
      <c r="C32" s="404"/>
      <c r="D32" s="404"/>
      <c r="E32" s="468"/>
      <c r="F32" s="468"/>
    </row>
    <row r="33" spans="2:10" s="564" customFormat="1" ht="27.75" customHeight="1">
      <c r="B33" s="195"/>
      <c r="C33" s="404"/>
      <c r="D33" s="404"/>
      <c r="E33" s="468"/>
      <c r="F33" s="468"/>
      <c r="J33" s="568"/>
    </row>
    <row r="34" spans="2:10" s="564" customFormat="1" ht="27.75" customHeight="1">
      <c r="B34" s="195"/>
      <c r="C34" s="404"/>
      <c r="D34" s="404"/>
      <c r="E34" s="468"/>
      <c r="F34" s="468"/>
    </row>
    <row r="35" spans="2:10" s="564" customFormat="1" ht="27.75" customHeight="1">
      <c r="B35" s="195"/>
      <c r="C35" s="404"/>
      <c r="D35" s="404"/>
      <c r="E35" s="468"/>
      <c r="F35" s="468"/>
    </row>
    <row r="36" spans="2:10" s="564" customFormat="1" ht="27.75" customHeight="1">
      <c r="B36" s="195"/>
      <c r="C36" s="404"/>
      <c r="D36" s="404"/>
      <c r="E36" s="468"/>
      <c r="F36" s="468"/>
    </row>
    <row r="37" spans="2:10" s="564" customFormat="1" ht="27.75" customHeight="1">
      <c r="B37" s="195"/>
      <c r="C37" s="404"/>
      <c r="D37" s="404"/>
      <c r="E37" s="468"/>
      <c r="F37" s="468"/>
    </row>
    <row r="38" spans="2:10" s="564" customFormat="1" ht="27.75" customHeight="1">
      <c r="B38" s="195"/>
      <c r="C38" s="404"/>
      <c r="D38" s="404"/>
      <c r="E38" s="468"/>
      <c r="F38" s="468"/>
    </row>
    <row r="39" spans="2:10" s="564" customFormat="1" ht="27.75" customHeight="1">
      <c r="B39" s="195"/>
      <c r="C39" s="404"/>
      <c r="D39" s="404"/>
      <c r="E39" s="468"/>
      <c r="F39" s="468"/>
    </row>
    <row r="40" spans="2:10" s="564" customFormat="1" ht="27.75" customHeight="1">
      <c r="B40" s="195"/>
      <c r="C40" s="404"/>
      <c r="D40" s="436"/>
      <c r="E40" s="469"/>
      <c r="F40" s="469"/>
    </row>
    <row r="41" spans="2:10" s="564" customFormat="1" ht="27.75" customHeight="1">
      <c r="B41" s="569"/>
      <c r="C41" s="737"/>
      <c r="D41" s="737"/>
      <c r="E41" s="738"/>
      <c r="F41" s="738"/>
    </row>
    <row r="42" spans="2:10" s="564" customFormat="1" ht="27.75" customHeight="1">
      <c r="B42" s="570"/>
      <c r="C42" s="737"/>
      <c r="D42" s="737"/>
      <c r="E42" s="738"/>
      <c r="F42" s="738"/>
    </row>
    <row r="43" spans="2:10" s="564" customFormat="1" ht="27.75" customHeight="1">
      <c r="B43" s="195"/>
      <c r="C43" s="563"/>
      <c r="D43" s="563"/>
      <c r="E43" s="571"/>
      <c r="F43" s="571"/>
    </row>
    <row r="44" spans="2:10" s="564" customFormat="1" ht="27.75" customHeight="1">
      <c r="B44" s="195"/>
      <c r="C44" s="563"/>
      <c r="D44" s="563"/>
      <c r="E44" s="571"/>
      <c r="F44" s="571"/>
    </row>
    <row r="45" spans="2:10" s="564" customFormat="1" ht="27.75" customHeight="1">
      <c r="B45" s="572"/>
      <c r="C45" s="739"/>
      <c r="D45" s="739"/>
      <c r="E45" s="740"/>
      <c r="F45" s="740"/>
      <c r="G45" s="573"/>
    </row>
    <row r="46" spans="2:10" s="564" customFormat="1" ht="27.75" customHeight="1">
      <c r="B46" s="389"/>
      <c r="C46" s="739"/>
      <c r="D46" s="739"/>
      <c r="E46" s="740"/>
      <c r="F46" s="740"/>
      <c r="G46" s="573"/>
    </row>
    <row r="47" spans="2:10" s="564" customFormat="1" ht="27.75" customHeight="1">
      <c r="B47" s="389"/>
      <c r="C47" s="574"/>
      <c r="D47" s="573"/>
      <c r="E47" s="575"/>
      <c r="F47" s="195"/>
      <c r="G47" s="573"/>
    </row>
    <row r="48" spans="2:10" ht="27.75" customHeight="1">
      <c r="B48" s="208"/>
    </row>
    <row r="49" spans="4:5" ht="27.75" customHeight="1">
      <c r="D49" s="390"/>
    </row>
    <row r="52" spans="4:5" ht="27.75" customHeight="1">
      <c r="E52" s="183"/>
    </row>
  </sheetData>
  <sheetProtection password="CC3B" sheet="1"/>
  <mergeCells count="22">
    <mergeCell ref="B2:F2"/>
    <mergeCell ref="B3:F3"/>
    <mergeCell ref="C4:F4"/>
    <mergeCell ref="C18:C19"/>
    <mergeCell ref="D18:D19"/>
    <mergeCell ref="E18:E19"/>
    <mergeCell ref="F18:F19"/>
    <mergeCell ref="C22:C23"/>
    <mergeCell ref="D22:D23"/>
    <mergeCell ref="E22:E23"/>
    <mergeCell ref="F22:F23"/>
    <mergeCell ref="B25:F25"/>
    <mergeCell ref="B26:F26"/>
    <mergeCell ref="C27:F27"/>
    <mergeCell ref="C41:C42"/>
    <mergeCell ref="D41:D42"/>
    <mergeCell ref="E41:E42"/>
    <mergeCell ref="F41:F42"/>
    <mergeCell ref="C45:C46"/>
    <mergeCell ref="D45:D46"/>
    <mergeCell ref="E45:E46"/>
    <mergeCell ref="F45:F46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J66"/>
  <sheetViews>
    <sheetView showGridLines="0" defaultGridColor="0" view="pageBreakPreview" topLeftCell="B1" colorId="22" zoomScale="80" zoomScaleNormal="77" zoomScaleSheetLayoutView="80" workbookViewId="0">
      <selection activeCell="B3" sqref="B3"/>
    </sheetView>
  </sheetViews>
  <sheetFormatPr defaultColWidth="9.77734375" defaultRowHeight="18"/>
  <cols>
    <col min="1" max="1" width="5.77734375" style="9" customWidth="1"/>
    <col min="2" max="2" width="27.5546875" style="76" customWidth="1"/>
    <col min="3" max="3" width="14.33203125" style="76" customWidth="1"/>
    <col min="4" max="7" width="12.6640625" style="9" customWidth="1"/>
    <col min="8" max="8" width="9.77734375" style="79"/>
    <col min="9" max="9" width="15.5546875" style="79" customWidth="1"/>
    <col min="10" max="10" width="7.5546875" style="79" hidden="1" customWidth="1"/>
    <col min="11" max="16384" width="9.77734375" style="79"/>
  </cols>
  <sheetData>
    <row r="1" spans="1:7" s="172" customFormat="1">
      <c r="A1" s="250"/>
      <c r="B1" s="251"/>
      <c r="C1" s="252"/>
      <c r="D1" s="253"/>
      <c r="E1" s="253"/>
      <c r="F1" s="253"/>
      <c r="G1" s="253"/>
    </row>
    <row r="2" spans="1:7" s="172" customFormat="1" ht="20.25">
      <c r="A2" s="250"/>
      <c r="B2" s="11" t="s">
        <v>162</v>
      </c>
      <c r="C2" s="254"/>
      <c r="D2" s="255"/>
      <c r="E2" s="255"/>
      <c r="F2" s="255"/>
      <c r="G2" s="255"/>
    </row>
    <row r="3" spans="1:7" s="172" customFormat="1" ht="23.25" customHeight="1">
      <c r="A3" s="250"/>
      <c r="B3" s="16" t="s">
        <v>163</v>
      </c>
      <c r="C3" s="254"/>
      <c r="D3" s="255"/>
      <c r="E3" s="255"/>
      <c r="F3" s="255"/>
      <c r="G3" s="256"/>
    </row>
    <row r="4" spans="1:7" s="172" customFormat="1" ht="23.25" customHeight="1">
      <c r="A4" s="257"/>
      <c r="B4" s="345" t="s">
        <v>20</v>
      </c>
      <c r="C4" s="345"/>
      <c r="D4" s="743">
        <v>2020</v>
      </c>
      <c r="E4" s="743">
        <v>2021</v>
      </c>
      <c r="F4" s="743">
        <v>2022</v>
      </c>
      <c r="G4" s="743">
        <v>2023</v>
      </c>
    </row>
    <row r="5" spans="1:7" s="172" customFormat="1" ht="18.75" customHeight="1">
      <c r="A5" s="257"/>
      <c r="B5" s="346" t="s">
        <v>21</v>
      </c>
      <c r="C5" s="347"/>
      <c r="D5" s="744"/>
      <c r="E5" s="744"/>
      <c r="F5" s="744"/>
      <c r="G5" s="744"/>
    </row>
    <row r="6" spans="1:7" s="172" customFormat="1" ht="27" customHeight="1">
      <c r="A6" s="257"/>
      <c r="B6" s="261" t="s">
        <v>85</v>
      </c>
      <c r="C6" s="262"/>
      <c r="D6" s="277"/>
      <c r="E6" s="277"/>
      <c r="F6" s="277"/>
      <c r="G6" s="277"/>
    </row>
    <row r="7" spans="1:7" s="172" customFormat="1" ht="27" customHeight="1">
      <c r="A7" s="257"/>
      <c r="B7" s="263" t="s">
        <v>22</v>
      </c>
      <c r="C7" s="264"/>
      <c r="D7" s="265"/>
      <c r="E7" s="265"/>
      <c r="F7" s="265"/>
      <c r="G7" s="265"/>
    </row>
    <row r="8" spans="1:7" s="172" customFormat="1" ht="27" customHeight="1">
      <c r="A8" s="257"/>
      <c r="B8" s="266" t="s">
        <v>86</v>
      </c>
      <c r="C8" s="267"/>
      <c r="D8" s="277"/>
      <c r="E8" s="277"/>
      <c r="F8" s="277"/>
      <c r="G8" s="277"/>
    </row>
    <row r="9" spans="1:7" s="172" customFormat="1" ht="27" customHeight="1">
      <c r="A9" s="257"/>
      <c r="B9" s="268" t="s">
        <v>23</v>
      </c>
      <c r="C9" s="269"/>
      <c r="D9" s="265"/>
      <c r="E9" s="265"/>
      <c r="F9" s="265"/>
      <c r="G9" s="265"/>
    </row>
    <row r="10" spans="1:7" s="172" customFormat="1" ht="27" customHeight="1">
      <c r="A10" s="257"/>
      <c r="B10" s="270" t="s">
        <v>58</v>
      </c>
      <c r="C10" s="271"/>
      <c r="D10" s="277"/>
      <c r="E10" s="277"/>
      <c r="F10" s="277"/>
      <c r="G10" s="277"/>
    </row>
    <row r="11" spans="1:7" s="172" customFormat="1" ht="27" customHeight="1">
      <c r="A11" s="257"/>
      <c r="B11" s="259" t="s">
        <v>24</v>
      </c>
      <c r="C11" s="272"/>
      <c r="D11" s="265"/>
      <c r="E11" s="265"/>
      <c r="F11" s="265"/>
      <c r="G11" s="265"/>
    </row>
    <row r="12" spans="1:7" s="172" customFormat="1" ht="27" customHeight="1">
      <c r="A12" s="257"/>
      <c r="B12" s="266" t="s">
        <v>87</v>
      </c>
      <c r="C12" s="273"/>
      <c r="D12" s="277"/>
      <c r="E12" s="277"/>
      <c r="F12" s="277"/>
      <c r="G12" s="277"/>
    </row>
    <row r="13" spans="1:7" s="172" customFormat="1" ht="27" customHeight="1">
      <c r="A13" s="257"/>
      <c r="B13" s="268" t="s">
        <v>25</v>
      </c>
      <c r="C13" s="266"/>
      <c r="D13" s="265"/>
      <c r="E13" s="265"/>
      <c r="F13" s="265"/>
      <c r="G13" s="265"/>
    </row>
    <row r="14" spans="1:7" s="172" customFormat="1" ht="27" customHeight="1">
      <c r="A14" s="257"/>
      <c r="B14" s="270" t="s">
        <v>88</v>
      </c>
      <c r="C14" s="271"/>
      <c r="D14" s="283"/>
      <c r="E14" s="283"/>
      <c r="F14" s="283"/>
      <c r="G14" s="283"/>
    </row>
    <row r="15" spans="1:7" s="172" customFormat="1" ht="27" customHeight="1">
      <c r="A15" s="257"/>
      <c r="B15" s="284" t="s">
        <v>26</v>
      </c>
      <c r="C15" s="272"/>
      <c r="D15" s="265"/>
      <c r="E15" s="265"/>
      <c r="F15" s="265"/>
      <c r="G15" s="265"/>
    </row>
    <row r="16" spans="1:7" s="172" customFormat="1" ht="27" customHeight="1">
      <c r="A16" s="257"/>
      <c r="B16" s="274" t="s">
        <v>127</v>
      </c>
      <c r="C16" s="274"/>
      <c r="D16" s="285"/>
      <c r="E16" s="285"/>
      <c r="F16" s="285"/>
      <c r="G16" s="285"/>
    </row>
    <row r="17" spans="1:7" s="172" customFormat="1" ht="27" customHeight="1">
      <c r="A17" s="257"/>
      <c r="B17" s="284" t="s">
        <v>161</v>
      </c>
      <c r="C17" s="275"/>
      <c r="D17" s="276"/>
      <c r="E17" s="276"/>
      <c r="F17" s="276"/>
      <c r="G17" s="276"/>
    </row>
    <row r="18" spans="1:7" s="172" customFormat="1" ht="27" customHeight="1">
      <c r="A18" s="257"/>
      <c r="B18" s="258" t="s">
        <v>27</v>
      </c>
      <c r="C18" s="271"/>
      <c r="D18" s="277"/>
      <c r="E18" s="277"/>
      <c r="F18" s="277"/>
      <c r="G18" s="277"/>
    </row>
    <row r="19" spans="1:7" s="172" customFormat="1" ht="27" customHeight="1">
      <c r="A19" s="257"/>
      <c r="B19" s="284" t="s">
        <v>28</v>
      </c>
      <c r="C19" s="272"/>
      <c r="D19" s="265"/>
      <c r="E19" s="265"/>
      <c r="F19" s="265"/>
      <c r="G19" s="265"/>
    </row>
    <row r="20" spans="1:7" s="172" customFormat="1" ht="27" customHeight="1">
      <c r="A20" s="257"/>
      <c r="B20" s="279" t="s">
        <v>29</v>
      </c>
      <c r="C20" s="271"/>
      <c r="D20" s="286"/>
      <c r="E20" s="286"/>
      <c r="F20" s="286"/>
      <c r="G20" s="286"/>
    </row>
    <row r="21" spans="1:7" s="172" customFormat="1" ht="27" customHeight="1">
      <c r="A21" s="257"/>
      <c r="B21" s="278" t="s">
        <v>43</v>
      </c>
      <c r="C21" s="272"/>
      <c r="D21" s="287"/>
      <c r="E21" s="287"/>
      <c r="F21" s="287"/>
      <c r="G21" s="287"/>
    </row>
    <row r="22" spans="1:7" s="205" customFormat="1" ht="23.25" customHeight="1">
      <c r="A22" s="280"/>
      <c r="B22" s="288" t="s">
        <v>83</v>
      </c>
      <c r="C22" s="289"/>
      <c r="D22" s="281"/>
      <c r="E22" s="281"/>
      <c r="F22" s="281"/>
      <c r="G22" s="281"/>
    </row>
    <row r="23" spans="1:7" s="205" customFormat="1" ht="23.25" customHeight="1">
      <c r="A23" s="280"/>
      <c r="B23" s="290" t="s">
        <v>84</v>
      </c>
      <c r="C23" s="289"/>
      <c r="D23" s="281"/>
      <c r="E23" s="281"/>
      <c r="F23" s="281"/>
      <c r="G23" s="281"/>
    </row>
    <row r="26" spans="1:7">
      <c r="E26" s="282">
        <v>16341.900681908166</v>
      </c>
    </row>
    <row r="27" spans="1:7">
      <c r="E27" s="282">
        <v>883.77646830000026</v>
      </c>
    </row>
    <row r="28" spans="1:7">
      <c r="E28" s="282">
        <v>1240.3282577251152</v>
      </c>
    </row>
    <row r="29" spans="1:7">
      <c r="E29" s="282">
        <v>18466.00540793328</v>
      </c>
    </row>
    <row r="30" spans="1:7" ht="60.75" customHeight="1"/>
    <row r="34" spans="4:9" ht="22.5">
      <c r="D34" s="9">
        <v>2021</v>
      </c>
      <c r="F34" s="9">
        <v>2022</v>
      </c>
      <c r="I34" s="299" t="s">
        <v>150</v>
      </c>
    </row>
    <row r="65" ht="45.75" customHeight="1"/>
    <row r="66" ht="45.75" customHeight="1"/>
  </sheetData>
  <mergeCells count="4">
    <mergeCell ref="G4:G5"/>
    <mergeCell ref="F4:F5"/>
    <mergeCell ref="E4:E5"/>
    <mergeCell ref="D4:D5"/>
  </mergeCells>
  <phoneticPr fontId="0" type="noConversion"/>
  <printOptions horizontalCentered="1"/>
  <pageMargins left="0.25" right="0.25" top="0.75" bottom="0.75" header="0.3" footer="0.3"/>
  <pageSetup paperSize="9" scale="7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P33"/>
  <sheetViews>
    <sheetView showGridLines="0" defaultGridColor="0" view="pageBreakPreview" colorId="8" zoomScale="70" zoomScaleNormal="70" zoomScaleSheetLayoutView="70" workbookViewId="0">
      <selection activeCell="T16" sqref="T16"/>
    </sheetView>
  </sheetViews>
  <sheetFormatPr defaultColWidth="9.77734375" defaultRowHeight="18"/>
  <cols>
    <col min="1" max="1" width="9.77734375" style="76"/>
    <col min="2" max="2" width="12" style="76" customWidth="1"/>
    <col min="3" max="3" width="25.77734375" style="76" customWidth="1"/>
    <col min="4" max="7" width="14.44140625" style="76" customWidth="1"/>
    <col min="8" max="8" width="14.44140625" style="590" customWidth="1"/>
    <col min="9" max="9" width="14.33203125" style="76" customWidth="1"/>
    <col min="10" max="12" width="12.33203125" style="76" customWidth="1"/>
    <col min="13" max="13" width="10.77734375" style="76" customWidth="1"/>
    <col min="14" max="16384" width="9.77734375" style="76"/>
  </cols>
  <sheetData>
    <row r="1" spans="2:16" ht="24" customHeight="1">
      <c r="B1" s="747" t="s">
        <v>301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</row>
    <row r="2" spans="2:16" ht="28.5" customHeight="1">
      <c r="B2" s="748" t="s">
        <v>302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</row>
    <row r="3" spans="2:16">
      <c r="B3" s="591"/>
      <c r="C3" s="438"/>
      <c r="D3" s="438"/>
      <c r="E3" s="438"/>
      <c r="F3" s="438"/>
      <c r="G3" s="439"/>
      <c r="H3" s="592"/>
      <c r="I3" s="439"/>
      <c r="J3" s="745" t="s">
        <v>99</v>
      </c>
      <c r="K3" s="745"/>
      <c r="L3" s="745"/>
      <c r="M3" s="745"/>
    </row>
    <row r="4" spans="2:16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46" t="s">
        <v>98</v>
      </c>
      <c r="K4" s="746"/>
      <c r="L4" s="746"/>
      <c r="M4" s="746"/>
    </row>
    <row r="5" spans="2:16" ht="30.75" customHeight="1">
      <c r="B5" s="591" t="s">
        <v>21</v>
      </c>
      <c r="C5" s="438"/>
      <c r="D5" s="595"/>
      <c r="E5" s="595"/>
      <c r="F5" s="595"/>
      <c r="G5" s="595"/>
      <c r="H5" s="596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</row>
    <row r="6" spans="2:16" ht="36" customHeight="1">
      <c r="B6" s="617" t="s">
        <v>89</v>
      </c>
      <c r="C6" s="618"/>
      <c r="D6" s="619">
        <v>190361.16834999999</v>
      </c>
      <c r="E6" s="619">
        <v>194669.43611000001</v>
      </c>
      <c r="F6" s="619">
        <v>195989.42161000002</v>
      </c>
      <c r="G6" s="619">
        <v>244801.55747100001</v>
      </c>
      <c r="H6" s="620">
        <v>243914.13877300001</v>
      </c>
      <c r="I6" s="619">
        <f>AVERAGE(D6:H6)</f>
        <v>213947.14446280003</v>
      </c>
      <c r="J6" s="621">
        <v>2.263207248275978</v>
      </c>
      <c r="K6" s="621">
        <v>0.67806509659489311</v>
      </c>
      <c r="L6" s="621">
        <v>24.905495133370724</v>
      </c>
      <c r="M6" s="622">
        <v>-0.36250533173389776</v>
      </c>
      <c r="P6" s="588"/>
    </row>
    <row r="7" spans="2:16">
      <c r="B7" s="623" t="s">
        <v>90</v>
      </c>
      <c r="C7" s="618"/>
      <c r="D7" s="624"/>
      <c r="E7" s="624"/>
      <c r="F7" s="624"/>
      <c r="G7" s="624"/>
      <c r="H7" s="625"/>
      <c r="I7" s="624"/>
      <c r="J7" s="440"/>
      <c r="K7" s="440"/>
      <c r="L7" s="440"/>
      <c r="M7" s="626"/>
    </row>
    <row r="8" spans="2:16" ht="23.25" customHeight="1">
      <c r="B8" s="600" t="s">
        <v>93</v>
      </c>
      <c r="C8" s="437"/>
      <c r="D8" s="442">
        <v>44024.423499999997</v>
      </c>
      <c r="E8" s="442">
        <v>41378.813999999998</v>
      </c>
      <c r="F8" s="442">
        <v>36800.567000000003</v>
      </c>
      <c r="G8" s="442">
        <v>35934.085500000001</v>
      </c>
      <c r="H8" s="542">
        <v>38667.245699999999</v>
      </c>
      <c r="I8" s="598">
        <f>AVERAGE(D8:H8)</f>
        <v>39361.027140000006</v>
      </c>
      <c r="J8" s="601">
        <v>-6.009413161310329</v>
      </c>
      <c r="K8" s="601">
        <v>-11.064229632101096</v>
      </c>
      <c r="L8" s="601">
        <v>-2.3545330157549005</v>
      </c>
      <c r="M8" s="602">
        <v>7.6060380053361909</v>
      </c>
    </row>
    <row r="9" spans="2:16" ht="23.25" customHeight="1">
      <c r="B9" s="603" t="s">
        <v>91</v>
      </c>
      <c r="C9" s="437"/>
      <c r="D9" s="442"/>
      <c r="E9" s="442"/>
      <c r="F9" s="442"/>
      <c r="G9" s="442"/>
      <c r="H9" s="542"/>
      <c r="I9" s="442"/>
      <c r="J9" s="441"/>
      <c r="K9" s="441"/>
      <c r="L9" s="441"/>
      <c r="M9" s="544"/>
    </row>
    <row r="10" spans="2:16" ht="23.25" customHeight="1">
      <c r="B10" s="600" t="s">
        <v>92</v>
      </c>
      <c r="C10" s="437"/>
      <c r="D10" s="442">
        <v>146336.74484999999</v>
      </c>
      <c r="E10" s="442">
        <v>153290.62211</v>
      </c>
      <c r="F10" s="442">
        <v>159188.85461000001</v>
      </c>
      <c r="G10" s="442">
        <v>208867.47197099999</v>
      </c>
      <c r="H10" s="542">
        <v>205246.89307300001</v>
      </c>
      <c r="I10" s="598">
        <f>AVERAGE(D10:H10)</f>
        <v>174586.11732280001</v>
      </c>
      <c r="J10" s="601">
        <v>4.7519693479091352</v>
      </c>
      <c r="K10" s="601">
        <v>3.8477451645851479</v>
      </c>
      <c r="L10" s="601">
        <v>31.207346445646976</v>
      </c>
      <c r="M10" s="602">
        <v>-1.7334335805542112</v>
      </c>
    </row>
    <row r="11" spans="2:16" ht="23.25" customHeight="1">
      <c r="B11" s="603" t="s">
        <v>94</v>
      </c>
      <c r="C11" s="437"/>
      <c r="D11" s="442"/>
      <c r="E11" s="442"/>
      <c r="F11" s="442"/>
      <c r="G11" s="442"/>
      <c r="H11" s="542"/>
      <c r="I11" s="442"/>
      <c r="J11" s="441"/>
      <c r="K11" s="441"/>
      <c r="L11" s="441"/>
      <c r="M11" s="544"/>
    </row>
    <row r="12" spans="2:16" ht="14.25" customHeight="1">
      <c r="B12" s="604"/>
      <c r="C12" s="437"/>
      <c r="D12" s="442"/>
      <c r="E12" s="442"/>
      <c r="F12" s="442"/>
      <c r="G12" s="442"/>
      <c r="H12" s="542"/>
      <c r="I12" s="442"/>
      <c r="J12" s="441"/>
      <c r="K12" s="441"/>
      <c r="L12" s="441"/>
      <c r="M12" s="544"/>
    </row>
    <row r="13" spans="2:16" s="445" customFormat="1" ht="23.25" customHeight="1">
      <c r="B13" s="627" t="s">
        <v>95</v>
      </c>
      <c r="C13" s="628"/>
      <c r="D13" s="619">
        <v>190361.16834999999</v>
      </c>
      <c r="E13" s="619">
        <v>194669.43611000001</v>
      </c>
      <c r="F13" s="619">
        <v>195989.42161000002</v>
      </c>
      <c r="G13" s="619">
        <v>244801.55747100001</v>
      </c>
      <c r="H13" s="620">
        <v>243914.13877299998</v>
      </c>
      <c r="I13" s="619">
        <f>AVERAGE(D13:H13)</f>
        <v>213947.14446280003</v>
      </c>
      <c r="J13" s="629">
        <v>2.263207248275978</v>
      </c>
      <c r="K13" s="629">
        <v>0.67806509659489311</v>
      </c>
      <c r="L13" s="629">
        <v>24.905495133370724</v>
      </c>
      <c r="M13" s="630">
        <v>-0.36250533173390886</v>
      </c>
    </row>
    <row r="14" spans="2:16" s="445" customFormat="1" ht="23.25" customHeight="1">
      <c r="B14" s="631" t="s">
        <v>100</v>
      </c>
      <c r="C14" s="628"/>
      <c r="D14" s="624"/>
      <c r="E14" s="624"/>
      <c r="F14" s="624"/>
      <c r="G14" s="624"/>
      <c r="H14" s="625"/>
      <c r="I14" s="624"/>
      <c r="J14" s="444"/>
      <c r="K14" s="444"/>
      <c r="L14" s="444"/>
      <c r="M14" s="632"/>
    </row>
    <row r="15" spans="2:16" s="445" customFormat="1" ht="23.25" customHeight="1">
      <c r="B15" s="609" t="s">
        <v>298</v>
      </c>
      <c r="C15" s="606"/>
      <c r="D15" s="442">
        <v>521.51571000000001</v>
      </c>
      <c r="E15" s="442">
        <v>512.68812000000003</v>
      </c>
      <c r="F15" s="442">
        <v>1015.10126</v>
      </c>
      <c r="G15" s="442">
        <v>926.16485399999999</v>
      </c>
      <c r="H15" s="542">
        <v>1107.7689330000001</v>
      </c>
      <c r="I15" s="598">
        <f>AVERAGE(D15:H15)</f>
        <v>816.6477754</v>
      </c>
      <c r="J15" s="601">
        <v>-1.6926795934872201</v>
      </c>
      <c r="K15" s="601">
        <v>97.995861499579902</v>
      </c>
      <c r="L15" s="601">
        <v>-8.7613334259874716</v>
      </c>
      <c r="M15" s="602">
        <v>19.608180791537588</v>
      </c>
    </row>
    <row r="16" spans="2:16" s="445" customFormat="1" ht="23.25" customHeight="1">
      <c r="B16" s="610" t="s">
        <v>101</v>
      </c>
      <c r="C16" s="606"/>
      <c r="D16" s="442"/>
      <c r="E16" s="442"/>
      <c r="F16" s="442"/>
      <c r="G16" s="442"/>
      <c r="H16" s="542"/>
      <c r="I16" s="442"/>
      <c r="J16" s="446"/>
      <c r="K16" s="446"/>
      <c r="L16" s="446"/>
      <c r="M16" s="608"/>
    </row>
    <row r="17" spans="2:13" s="445" customFormat="1" ht="23.25" customHeight="1">
      <c r="B17" s="609" t="s">
        <v>102</v>
      </c>
      <c r="C17" s="606"/>
      <c r="D17" s="611" t="s">
        <v>77</v>
      </c>
      <c r="E17" s="611" t="s">
        <v>77</v>
      </c>
      <c r="F17" s="611" t="s">
        <v>77</v>
      </c>
      <c r="G17" s="611" t="s">
        <v>77</v>
      </c>
      <c r="H17" s="612" t="s">
        <v>77</v>
      </c>
      <c r="I17" s="611" t="s">
        <v>77</v>
      </c>
      <c r="J17" s="613" t="s">
        <v>77</v>
      </c>
      <c r="K17" s="613" t="s">
        <v>77</v>
      </c>
      <c r="L17" s="613" t="s">
        <v>77</v>
      </c>
      <c r="M17" s="614" t="s">
        <v>77</v>
      </c>
    </row>
    <row r="18" spans="2:13" s="445" customFormat="1" ht="23.25" customHeight="1">
      <c r="B18" s="610" t="s">
        <v>103</v>
      </c>
      <c r="C18" s="606"/>
      <c r="D18" s="442"/>
      <c r="E18" s="442"/>
      <c r="F18" s="442"/>
      <c r="G18" s="442"/>
      <c r="H18" s="542"/>
      <c r="I18" s="442"/>
      <c r="J18" s="446"/>
      <c r="K18" s="446"/>
      <c r="L18" s="446"/>
      <c r="M18" s="608"/>
    </row>
    <row r="19" spans="2:13" s="445" customFormat="1" ht="23.25" customHeight="1">
      <c r="B19" s="609" t="s">
        <v>104</v>
      </c>
      <c r="C19" s="606"/>
      <c r="D19" s="611" t="s">
        <v>77</v>
      </c>
      <c r="E19" s="611" t="s">
        <v>77</v>
      </c>
      <c r="F19" s="611" t="s">
        <v>77</v>
      </c>
      <c r="G19" s="611" t="s">
        <v>77</v>
      </c>
      <c r="H19" s="612" t="s">
        <v>77</v>
      </c>
      <c r="I19" s="611" t="s">
        <v>77</v>
      </c>
      <c r="J19" s="613" t="s">
        <v>77</v>
      </c>
      <c r="K19" s="613" t="s">
        <v>77</v>
      </c>
      <c r="L19" s="613" t="s">
        <v>77</v>
      </c>
      <c r="M19" s="614" t="s">
        <v>77</v>
      </c>
    </row>
    <row r="20" spans="2:13" s="445" customFormat="1" ht="23.25" customHeight="1">
      <c r="B20" s="610" t="s">
        <v>105</v>
      </c>
      <c r="C20" s="606"/>
      <c r="D20" s="442"/>
      <c r="E20" s="442"/>
      <c r="F20" s="442"/>
      <c r="G20" s="442"/>
      <c r="H20" s="542"/>
      <c r="I20" s="442"/>
      <c r="J20" s="446"/>
      <c r="K20" s="446"/>
      <c r="L20" s="446"/>
      <c r="M20" s="608"/>
    </row>
    <row r="21" spans="2:13" s="445" customFormat="1" ht="23.25" customHeight="1">
      <c r="B21" s="609" t="s">
        <v>106</v>
      </c>
      <c r="C21" s="606"/>
      <c r="D21" s="442">
        <v>14617.653253279999</v>
      </c>
      <c r="E21" s="442">
        <v>14950.069595229999</v>
      </c>
      <c r="F21" s="442">
        <v>15013.022666950003</v>
      </c>
      <c r="G21" s="442">
        <v>18778.405231509001</v>
      </c>
      <c r="H21" s="542">
        <v>18696.090477679998</v>
      </c>
      <c r="I21" s="598">
        <f>AVERAGE(D21:H21)</f>
        <v>16411.0482449298</v>
      </c>
      <c r="J21" s="601">
        <v>2.2740746150577307</v>
      </c>
      <c r="K21" s="601">
        <v>0.42108882048341734</v>
      </c>
      <c r="L21" s="601">
        <v>25.080775857670524</v>
      </c>
      <c r="M21" s="602">
        <v>-0.43834794709235458</v>
      </c>
    </row>
    <row r="22" spans="2:13" s="445" customFormat="1" ht="23.25" customHeight="1">
      <c r="B22" s="610" t="s">
        <v>107</v>
      </c>
      <c r="C22" s="606"/>
      <c r="D22" s="442"/>
      <c r="E22" s="442"/>
      <c r="F22" s="442"/>
      <c r="G22" s="442"/>
      <c r="H22" s="542"/>
      <c r="I22" s="442"/>
      <c r="J22" s="446"/>
      <c r="K22" s="446"/>
      <c r="L22" s="446"/>
      <c r="M22" s="608"/>
    </row>
    <row r="23" spans="2:13" s="445" customFormat="1" ht="23.25" customHeight="1">
      <c r="B23" s="609" t="s">
        <v>108</v>
      </c>
      <c r="C23" s="606"/>
      <c r="D23" s="442">
        <v>175221.99938671998</v>
      </c>
      <c r="E23" s="442">
        <v>179206.67839477002</v>
      </c>
      <c r="F23" s="442">
        <v>179961.29768305001</v>
      </c>
      <c r="G23" s="442">
        <v>225096.987385491</v>
      </c>
      <c r="H23" s="542">
        <v>224110.27936232</v>
      </c>
      <c r="I23" s="598">
        <f>AVERAGE(D23:H23)</f>
        <v>196719.44844247022</v>
      </c>
      <c r="J23" s="601">
        <v>2.2740746150577529</v>
      </c>
      <c r="K23" s="601">
        <v>0.42108882048339513</v>
      </c>
      <c r="L23" s="601">
        <v>25.080775857670524</v>
      </c>
      <c r="M23" s="602">
        <v>-0.43834794709234348</v>
      </c>
    </row>
    <row r="24" spans="2:13" s="445" customFormat="1" ht="23.25" customHeight="1">
      <c r="B24" s="610" t="s">
        <v>109</v>
      </c>
      <c r="C24" s="606"/>
      <c r="D24" s="442"/>
      <c r="E24" s="442"/>
      <c r="F24" s="442"/>
      <c r="G24" s="442"/>
      <c r="H24" s="542"/>
      <c r="I24" s="442"/>
      <c r="J24" s="446"/>
      <c r="K24" s="446"/>
      <c r="L24" s="446"/>
      <c r="M24" s="608"/>
    </row>
    <row r="25" spans="2:13" s="445" customFormat="1" ht="23.25" customHeight="1">
      <c r="B25" s="605" t="s">
        <v>110</v>
      </c>
      <c r="C25" s="606"/>
      <c r="D25" s="598">
        <v>32523.000000000004</v>
      </c>
      <c r="E25" s="598">
        <v>32447.384999999998</v>
      </c>
      <c r="F25" s="598">
        <v>32576.289000000001</v>
      </c>
      <c r="G25" s="598">
        <v>32698.1</v>
      </c>
      <c r="H25" s="599">
        <v>33401.800000000003</v>
      </c>
      <c r="I25" s="442"/>
      <c r="J25" s="446"/>
      <c r="K25" s="446"/>
      <c r="L25" s="446"/>
      <c r="M25" s="608"/>
    </row>
    <row r="26" spans="2:13" s="445" customFormat="1" ht="23.25" customHeight="1">
      <c r="B26" s="607" t="s">
        <v>111</v>
      </c>
      <c r="C26" s="606"/>
      <c r="D26" s="615"/>
      <c r="E26" s="615"/>
      <c r="F26" s="615"/>
      <c r="G26" s="615"/>
      <c r="H26" s="543"/>
      <c r="I26" s="615"/>
      <c r="J26" s="446"/>
      <c r="K26" s="446"/>
      <c r="L26" s="446"/>
      <c r="M26" s="608"/>
    </row>
    <row r="27" spans="2:13" s="445" customFormat="1" ht="23.25" customHeight="1">
      <c r="B27" s="627" t="s">
        <v>112</v>
      </c>
      <c r="C27" s="628"/>
      <c r="D27" s="624">
        <v>5.3876333482987411</v>
      </c>
      <c r="E27" s="624">
        <v>5.5229929436461527</v>
      </c>
      <c r="F27" s="624">
        <v>5.5243032035677855</v>
      </c>
      <c r="G27" s="624">
        <v>6.8840999136185594</v>
      </c>
      <c r="H27" s="625">
        <v>6.7095270123861583</v>
      </c>
      <c r="I27" s="619">
        <f>AVERAGE(D27:H27)</f>
        <v>6.0057112843034792</v>
      </c>
      <c r="J27" s="629">
        <v>2.512412901857064</v>
      </c>
      <c r="K27" s="629">
        <v>2.3723729778435398E-2</v>
      </c>
      <c r="L27" s="629">
        <v>24.614809505252545</v>
      </c>
      <c r="M27" s="630">
        <v>-2.5358856411576758</v>
      </c>
    </row>
    <row r="28" spans="2:13" s="445" customFormat="1" ht="23.25" customHeight="1">
      <c r="B28" s="631" t="s">
        <v>113</v>
      </c>
      <c r="C28" s="628"/>
      <c r="D28" s="633"/>
      <c r="E28" s="633"/>
      <c r="F28" s="633"/>
      <c r="G28" s="633"/>
      <c r="H28" s="634"/>
      <c r="I28" s="624"/>
      <c r="J28" s="447"/>
      <c r="K28" s="447"/>
      <c r="L28" s="447"/>
      <c r="M28" s="635"/>
    </row>
    <row r="29" spans="2:13" s="445" customFormat="1" ht="23.25" customHeight="1">
      <c r="B29" s="616" t="s">
        <v>114</v>
      </c>
      <c r="C29" s="606"/>
      <c r="D29" s="442">
        <v>14.760639310407511</v>
      </c>
      <c r="E29" s="442">
        <v>15.131487516838774</v>
      </c>
      <c r="F29" s="442">
        <v>15.135077270048727</v>
      </c>
      <c r="G29" s="442">
        <v>18.860547708543997</v>
      </c>
      <c r="H29" s="542">
        <v>18.382265787359337</v>
      </c>
      <c r="I29" s="598">
        <f>AVERAGE(D29:H29)</f>
        <v>16.45400351863967</v>
      </c>
      <c r="J29" s="443"/>
      <c r="K29" s="443"/>
      <c r="L29" s="443"/>
      <c r="M29" s="545"/>
    </row>
    <row r="30" spans="2:13" s="445" customFormat="1" ht="23.25" customHeight="1">
      <c r="B30" s="610" t="s">
        <v>115</v>
      </c>
      <c r="C30" s="606"/>
      <c r="D30" s="615"/>
      <c r="E30" s="615"/>
      <c r="F30" s="615"/>
      <c r="G30" s="615"/>
      <c r="H30" s="543"/>
      <c r="I30" s="442"/>
      <c r="J30" s="443"/>
      <c r="K30" s="443"/>
      <c r="L30" s="443"/>
      <c r="M30" s="443"/>
    </row>
    <row r="31" spans="2:13" s="445" customFormat="1" ht="23.25" customHeight="1">
      <c r="B31" s="627" t="s">
        <v>116</v>
      </c>
      <c r="C31" s="628"/>
      <c r="D31" s="624">
        <v>23.190320298091333</v>
      </c>
      <c r="E31" s="624">
        <v>21.312065858319386</v>
      </c>
      <c r="F31" s="624">
        <v>18.874571242991898</v>
      </c>
      <c r="G31" s="624">
        <v>14.734608979772531</v>
      </c>
      <c r="H31" s="625">
        <v>15.925136447400542</v>
      </c>
      <c r="I31" s="619">
        <f>AVERAGE(D31:H31)</f>
        <v>18.807340565315137</v>
      </c>
      <c r="J31" s="447"/>
      <c r="K31" s="447"/>
      <c r="L31" s="447"/>
      <c r="M31" s="447"/>
    </row>
    <row r="32" spans="2:13" s="445" customFormat="1" ht="23.25" customHeight="1">
      <c r="B32" s="636" t="s">
        <v>117</v>
      </c>
      <c r="C32" s="628"/>
      <c r="D32" s="637"/>
      <c r="E32" s="637"/>
      <c r="F32" s="637"/>
      <c r="G32" s="637"/>
      <c r="H32" s="638"/>
      <c r="I32" s="637"/>
      <c r="J32" s="639"/>
      <c r="K32" s="639"/>
      <c r="L32" s="639"/>
      <c r="M32" s="639"/>
    </row>
    <row r="33" spans="2:2" ht="19.899999999999999" customHeight="1">
      <c r="B33" s="587"/>
    </row>
  </sheetData>
  <sheetProtection password="CC3B" sheet="1"/>
  <mergeCells count="4">
    <mergeCell ref="J3:M3"/>
    <mergeCell ref="J4:M4"/>
    <mergeCell ref="B1:M1"/>
    <mergeCell ref="B2:M2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60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N33"/>
  <sheetViews>
    <sheetView showGridLines="0" defaultGridColor="0" view="pageBreakPreview" colorId="8" zoomScale="70" zoomScaleNormal="70" zoomScaleSheetLayoutView="70" workbookViewId="0">
      <selection activeCell="N13" sqref="N13"/>
    </sheetView>
  </sheetViews>
  <sheetFormatPr defaultColWidth="9.77734375" defaultRowHeight="18"/>
  <cols>
    <col min="1" max="1" width="9.77734375" style="395"/>
    <col min="2" max="2" width="12" style="76" customWidth="1"/>
    <col min="3" max="3" width="25.6640625" style="76" customWidth="1"/>
    <col min="4" max="6" width="14.44140625" style="76" customWidth="1"/>
    <col min="7" max="8" width="14.44140625" style="395" customWidth="1"/>
    <col min="9" max="9" width="14.33203125" style="395" customWidth="1"/>
    <col min="10" max="12" width="12.33203125" style="395" customWidth="1"/>
    <col min="13" max="16384" width="9.77734375" style="395"/>
  </cols>
  <sheetData>
    <row r="1" spans="2:14" ht="24" customHeight="1">
      <c r="B1" s="747" t="s">
        <v>299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</row>
    <row r="2" spans="2:14" ht="28.5" customHeight="1">
      <c r="B2" s="748" t="s">
        <v>300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</row>
    <row r="3" spans="2:14" s="76" customFormat="1">
      <c r="B3" s="591"/>
      <c r="C3" s="438"/>
      <c r="D3" s="438"/>
      <c r="E3" s="438"/>
      <c r="F3" s="438"/>
      <c r="G3" s="439"/>
      <c r="H3" s="439"/>
      <c r="I3" s="439"/>
      <c r="J3" s="745" t="s">
        <v>99</v>
      </c>
      <c r="K3" s="745"/>
      <c r="L3" s="745"/>
      <c r="M3" s="745"/>
    </row>
    <row r="4" spans="2:14" s="76" customFormat="1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46" t="s">
        <v>98</v>
      </c>
      <c r="K4" s="746"/>
      <c r="L4" s="746"/>
      <c r="M4" s="746"/>
    </row>
    <row r="5" spans="2:14" s="76" customFormat="1" ht="30.75" customHeight="1">
      <c r="B5" s="591" t="s">
        <v>21</v>
      </c>
      <c r="C5" s="438"/>
      <c r="D5" s="595"/>
      <c r="E5" s="595"/>
      <c r="F5" s="595"/>
      <c r="G5" s="595"/>
      <c r="H5" s="595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</row>
    <row r="6" spans="2:14" ht="36" customHeight="1">
      <c r="B6" s="617" t="s">
        <v>89</v>
      </c>
      <c r="C6" s="618"/>
      <c r="D6" s="619">
        <v>35526.653160000002</v>
      </c>
      <c r="E6" s="619">
        <v>41702.702680000002</v>
      </c>
      <c r="F6" s="619">
        <v>32779.754220000003</v>
      </c>
      <c r="G6" s="619">
        <v>47301.59577</v>
      </c>
      <c r="H6" s="620">
        <v>41221.180121699996</v>
      </c>
      <c r="I6" s="619">
        <f>AVERAGE(D6:H6)</f>
        <v>39706.377190339997</v>
      </c>
      <c r="J6" s="621">
        <v>17.38427059871124</v>
      </c>
      <c r="K6" s="621">
        <v>-21.396571173022107</v>
      </c>
      <c r="L6" s="621">
        <v>44.301252085470935</v>
      </c>
      <c r="M6" s="622">
        <v>-12.854567693372354</v>
      </c>
      <c r="N6" s="640"/>
    </row>
    <row r="7" spans="2:14">
      <c r="B7" s="623" t="s">
        <v>90</v>
      </c>
      <c r="C7" s="618"/>
      <c r="D7" s="624"/>
      <c r="E7" s="624"/>
      <c r="F7" s="624"/>
      <c r="G7" s="641"/>
      <c r="H7" s="642"/>
      <c r="I7" s="641"/>
      <c r="J7" s="643"/>
      <c r="K7" s="643"/>
      <c r="L7" s="643"/>
      <c r="M7" s="644"/>
      <c r="N7" s="640"/>
    </row>
    <row r="8" spans="2:14" ht="23.25" customHeight="1">
      <c r="B8" s="600" t="s">
        <v>93</v>
      </c>
      <c r="C8" s="437"/>
      <c r="D8" s="442">
        <v>4200.5689000000002</v>
      </c>
      <c r="E8" s="442">
        <v>3916.7640000000001</v>
      </c>
      <c r="F8" s="442">
        <v>3502.46</v>
      </c>
      <c r="G8" s="442">
        <v>4095.58</v>
      </c>
      <c r="H8" s="542">
        <v>4368.3630000000003</v>
      </c>
      <c r="I8" s="598">
        <f>AVERAGE(D8:H8)</f>
        <v>4016.7471799999998</v>
      </c>
      <c r="J8" s="601">
        <v>-6.7563443608793072</v>
      </c>
      <c r="K8" s="601">
        <v>-10.577711600698947</v>
      </c>
      <c r="L8" s="601">
        <v>16.934383262050101</v>
      </c>
      <c r="M8" s="602">
        <v>6.6604241645872087</v>
      </c>
      <c r="N8" s="640"/>
    </row>
    <row r="9" spans="2:14" ht="23.25" customHeight="1">
      <c r="B9" s="603" t="s">
        <v>91</v>
      </c>
      <c r="C9" s="437"/>
      <c r="D9" s="442"/>
      <c r="E9" s="442"/>
      <c r="F9" s="645"/>
      <c r="G9" s="645"/>
      <c r="H9" s="646"/>
      <c r="I9" s="645"/>
      <c r="J9" s="647"/>
      <c r="K9" s="647"/>
      <c r="L9" s="647"/>
      <c r="M9" s="648"/>
      <c r="N9" s="640"/>
    </row>
    <row r="10" spans="2:14" ht="23.25" customHeight="1">
      <c r="B10" s="600" t="s">
        <v>92</v>
      </c>
      <c r="C10" s="437"/>
      <c r="D10" s="442">
        <v>31326.08426</v>
      </c>
      <c r="E10" s="442">
        <v>37785.938679999999</v>
      </c>
      <c r="F10" s="442">
        <v>29277.29422</v>
      </c>
      <c r="G10" s="442">
        <v>43206.015769999998</v>
      </c>
      <c r="H10" s="542">
        <v>36852.817121699998</v>
      </c>
      <c r="I10" s="598">
        <f>AVERAGE(D10:H10)</f>
        <v>35689.630010339999</v>
      </c>
      <c r="J10" s="601">
        <v>20.62132747388581</v>
      </c>
      <c r="K10" s="601">
        <v>-22.518017964454074</v>
      </c>
      <c r="L10" s="601">
        <v>47.575166766896658</v>
      </c>
      <c r="M10" s="602">
        <v>-14.704430702706283</v>
      </c>
      <c r="N10" s="640"/>
    </row>
    <row r="11" spans="2:14" ht="23.25" customHeight="1">
      <c r="B11" s="603" t="s">
        <v>94</v>
      </c>
      <c r="C11" s="437"/>
      <c r="D11" s="442"/>
      <c r="E11" s="442"/>
      <c r="F11" s="442"/>
      <c r="G11" s="645"/>
      <c r="H11" s="646"/>
      <c r="I11" s="645"/>
      <c r="J11" s="647"/>
      <c r="K11" s="647"/>
      <c r="L11" s="647"/>
      <c r="M11" s="648"/>
      <c r="N11" s="640"/>
    </row>
    <row r="12" spans="2:14" ht="14.25" customHeight="1">
      <c r="B12" s="604"/>
      <c r="C12" s="437"/>
      <c r="D12" s="442"/>
      <c r="E12" s="442"/>
      <c r="F12" s="442"/>
      <c r="G12" s="645"/>
      <c r="H12" s="646"/>
      <c r="I12" s="645"/>
      <c r="J12" s="647"/>
      <c r="K12" s="647"/>
      <c r="L12" s="647"/>
      <c r="M12" s="648"/>
      <c r="N12" s="640"/>
    </row>
    <row r="13" spans="2:14" s="445" customFormat="1" ht="23.25" customHeight="1">
      <c r="B13" s="627" t="s">
        <v>95</v>
      </c>
      <c r="C13" s="628"/>
      <c r="D13" s="619">
        <v>35526.653160000002</v>
      </c>
      <c r="E13" s="619">
        <v>41702.702680000002</v>
      </c>
      <c r="F13" s="619">
        <v>32779.754220000003</v>
      </c>
      <c r="G13" s="619">
        <v>47301.59577</v>
      </c>
      <c r="H13" s="620">
        <v>41221.180121699996</v>
      </c>
      <c r="I13" s="619">
        <f>AVERAGE(D13:H13)</f>
        <v>39706.377190339997</v>
      </c>
      <c r="J13" s="629">
        <v>17.38427059871124</v>
      </c>
      <c r="K13" s="629">
        <v>-21.396571173022107</v>
      </c>
      <c r="L13" s="629">
        <v>44.301252085470935</v>
      </c>
      <c r="M13" s="630">
        <v>-12.854567693372354</v>
      </c>
      <c r="N13" s="649"/>
    </row>
    <row r="14" spans="2:14" s="445" customFormat="1" ht="23.25" customHeight="1">
      <c r="B14" s="631" t="s">
        <v>100</v>
      </c>
      <c r="C14" s="628"/>
      <c r="D14" s="624"/>
      <c r="E14" s="624"/>
      <c r="F14" s="624"/>
      <c r="G14" s="624"/>
      <c r="H14" s="625"/>
      <c r="I14" s="624"/>
      <c r="J14" s="444"/>
      <c r="K14" s="444"/>
      <c r="L14" s="444"/>
      <c r="M14" s="632"/>
      <c r="N14" s="649"/>
    </row>
    <row r="15" spans="2:14" s="445" customFormat="1" ht="23.25" customHeight="1">
      <c r="B15" s="609" t="s">
        <v>298</v>
      </c>
      <c r="C15" s="606"/>
      <c r="D15" s="442">
        <v>9.2599</v>
      </c>
      <c r="E15" s="442">
        <v>9.3623100000000008</v>
      </c>
      <c r="F15" s="442">
        <v>28.093260000000001</v>
      </c>
      <c r="G15" s="442">
        <v>67.302899999999994</v>
      </c>
      <c r="H15" s="542">
        <v>89.326560000000001</v>
      </c>
      <c r="I15" s="598">
        <f>AVERAGE(D15:H15)</f>
        <v>40.668986000000004</v>
      </c>
      <c r="J15" s="601">
        <v>1.1059514681584171</v>
      </c>
      <c r="K15" s="601">
        <v>200.06761151895205</v>
      </c>
      <c r="L15" s="601">
        <v>139.5695622366361</v>
      </c>
      <c r="M15" s="602">
        <v>32.723196177282119</v>
      </c>
      <c r="N15" s="649"/>
    </row>
    <row r="16" spans="2:14" s="445" customFormat="1" ht="23.25" customHeight="1">
      <c r="B16" s="610" t="s">
        <v>101</v>
      </c>
      <c r="C16" s="606"/>
      <c r="D16" s="442"/>
      <c r="E16" s="442"/>
      <c r="F16" s="442"/>
      <c r="G16" s="442"/>
      <c r="H16" s="542"/>
      <c r="I16" s="442"/>
      <c r="J16" s="446"/>
      <c r="K16" s="446"/>
      <c r="L16" s="446"/>
      <c r="M16" s="608"/>
      <c r="N16" s="649"/>
    </row>
    <row r="17" spans="2:14" s="445" customFormat="1" ht="23.25" customHeight="1">
      <c r="B17" s="609" t="s">
        <v>102</v>
      </c>
      <c r="C17" s="606"/>
      <c r="D17" s="611" t="s">
        <v>77</v>
      </c>
      <c r="E17" s="611" t="s">
        <v>77</v>
      </c>
      <c r="F17" s="611" t="s">
        <v>77</v>
      </c>
      <c r="G17" s="611" t="s">
        <v>77</v>
      </c>
      <c r="H17" s="612" t="s">
        <v>77</v>
      </c>
      <c r="I17" s="611" t="s">
        <v>77</v>
      </c>
      <c r="J17" s="613" t="s">
        <v>77</v>
      </c>
      <c r="K17" s="613" t="s">
        <v>77</v>
      </c>
      <c r="L17" s="613" t="s">
        <v>77</v>
      </c>
      <c r="M17" s="614" t="s">
        <v>77</v>
      </c>
      <c r="N17" s="649"/>
    </row>
    <row r="18" spans="2:14" s="445" customFormat="1" ht="23.25" customHeight="1">
      <c r="B18" s="610" t="s">
        <v>103</v>
      </c>
      <c r="C18" s="606"/>
      <c r="D18" s="442"/>
      <c r="E18" s="442"/>
      <c r="F18" s="442"/>
      <c r="G18" s="442"/>
      <c r="H18" s="542"/>
      <c r="I18" s="442"/>
      <c r="J18" s="446"/>
      <c r="K18" s="446"/>
      <c r="L18" s="446"/>
      <c r="M18" s="608"/>
      <c r="N18" s="649"/>
    </row>
    <row r="19" spans="2:14" s="445" customFormat="1" ht="23.25" customHeight="1">
      <c r="B19" s="609" t="s">
        <v>104</v>
      </c>
      <c r="C19" s="606"/>
      <c r="D19" s="611" t="s">
        <v>77</v>
      </c>
      <c r="E19" s="611" t="s">
        <v>77</v>
      </c>
      <c r="F19" s="611" t="s">
        <v>77</v>
      </c>
      <c r="G19" s="611" t="s">
        <v>77</v>
      </c>
      <c r="H19" s="612" t="s">
        <v>77</v>
      </c>
      <c r="I19" s="611" t="s">
        <v>77</v>
      </c>
      <c r="J19" s="613" t="s">
        <v>77</v>
      </c>
      <c r="K19" s="613" t="s">
        <v>77</v>
      </c>
      <c r="L19" s="613" t="s">
        <v>77</v>
      </c>
      <c r="M19" s="614" t="s">
        <v>77</v>
      </c>
      <c r="N19" s="649"/>
    </row>
    <row r="20" spans="2:14" s="445" customFormat="1" ht="23.25" customHeight="1">
      <c r="B20" s="610" t="s">
        <v>105</v>
      </c>
      <c r="C20" s="606"/>
      <c r="D20" s="442"/>
      <c r="E20" s="442"/>
      <c r="F20" s="442"/>
      <c r="G20" s="442"/>
      <c r="H20" s="542"/>
      <c r="I20" s="442"/>
      <c r="J20" s="446"/>
      <c r="K20" s="446"/>
      <c r="L20" s="446"/>
      <c r="M20" s="608"/>
      <c r="N20" s="649"/>
    </row>
    <row r="21" spans="2:14" s="445" customFormat="1" ht="23.25" customHeight="1">
      <c r="B21" s="609" t="s">
        <v>106</v>
      </c>
      <c r="C21" s="606"/>
      <c r="D21" s="611" t="s">
        <v>77</v>
      </c>
      <c r="E21" s="611" t="s">
        <v>77</v>
      </c>
      <c r="F21" s="611" t="s">
        <v>77</v>
      </c>
      <c r="G21" s="611" t="s">
        <v>77</v>
      </c>
      <c r="H21" s="612" t="s">
        <v>77</v>
      </c>
      <c r="I21" s="611" t="s">
        <v>77</v>
      </c>
      <c r="J21" s="613" t="s">
        <v>77</v>
      </c>
      <c r="K21" s="613" t="s">
        <v>77</v>
      </c>
      <c r="L21" s="613" t="s">
        <v>77</v>
      </c>
      <c r="M21" s="614" t="s">
        <v>77</v>
      </c>
      <c r="N21" s="649"/>
    </row>
    <row r="22" spans="2:14" s="445" customFormat="1" ht="23.25" customHeight="1">
      <c r="B22" s="610" t="s">
        <v>107</v>
      </c>
      <c r="C22" s="606"/>
      <c r="D22" s="442"/>
      <c r="E22" s="442"/>
      <c r="F22" s="442"/>
      <c r="G22" s="442"/>
      <c r="H22" s="542"/>
      <c r="I22" s="442"/>
      <c r="J22" s="446"/>
      <c r="K22" s="446"/>
      <c r="L22" s="446"/>
      <c r="M22" s="608"/>
      <c r="N22" s="649"/>
    </row>
    <row r="23" spans="2:14" s="445" customFormat="1" ht="23.25" customHeight="1">
      <c r="B23" s="609" t="s">
        <v>108</v>
      </c>
      <c r="C23" s="606"/>
      <c r="D23" s="442">
        <v>35517.393260000004</v>
      </c>
      <c r="E23" s="442">
        <v>41693.340370000005</v>
      </c>
      <c r="F23" s="442">
        <v>32751.660960000001</v>
      </c>
      <c r="G23" s="442">
        <v>47234.292869999997</v>
      </c>
      <c r="H23" s="542">
        <v>41131.853561699994</v>
      </c>
      <c r="I23" s="598">
        <f>AVERAGE(D23:H23)</f>
        <v>39665.708204340001</v>
      </c>
      <c r="J23" s="601">
        <v>17.388514592807702</v>
      </c>
      <c r="K23" s="601">
        <v>-21.446301329297889</v>
      </c>
      <c r="L23" s="601">
        <v>44.219534171680053</v>
      </c>
      <c r="M23" s="602">
        <v>-12.919510248825716</v>
      </c>
      <c r="N23" s="649"/>
    </row>
    <row r="24" spans="2:14" s="445" customFormat="1" ht="23.25" customHeight="1">
      <c r="B24" s="610" t="s">
        <v>109</v>
      </c>
      <c r="C24" s="606"/>
      <c r="D24" s="442"/>
      <c r="E24" s="442"/>
      <c r="F24" s="442"/>
      <c r="G24" s="442"/>
      <c r="H24" s="542"/>
      <c r="I24" s="442"/>
      <c r="J24" s="446"/>
      <c r="K24" s="446"/>
      <c r="L24" s="446"/>
      <c r="M24" s="608"/>
      <c r="N24" s="649"/>
    </row>
    <row r="25" spans="2:14" s="445" customFormat="1" ht="23.25" customHeight="1">
      <c r="B25" s="605" t="s">
        <v>110</v>
      </c>
      <c r="C25" s="606"/>
      <c r="D25" s="598">
        <v>32523.000000000004</v>
      </c>
      <c r="E25" s="598">
        <v>32447.384999999998</v>
      </c>
      <c r="F25" s="598">
        <v>32576.289000000001</v>
      </c>
      <c r="G25" s="598">
        <v>32698.1</v>
      </c>
      <c r="H25" s="599">
        <v>33401.800000000003</v>
      </c>
      <c r="I25" s="442"/>
      <c r="J25" s="446"/>
      <c r="K25" s="446"/>
      <c r="L25" s="446"/>
      <c r="M25" s="608"/>
      <c r="N25" s="649"/>
    </row>
    <row r="26" spans="2:14" s="445" customFormat="1" ht="23.25" customHeight="1">
      <c r="B26" s="607" t="s">
        <v>111</v>
      </c>
      <c r="C26" s="606"/>
      <c r="D26" s="615"/>
      <c r="E26" s="615"/>
      <c r="F26" s="615"/>
      <c r="G26" s="615"/>
      <c r="H26" s="543"/>
      <c r="I26" s="615"/>
      <c r="J26" s="446"/>
      <c r="K26" s="446"/>
      <c r="L26" s="446"/>
      <c r="M26" s="608"/>
      <c r="N26" s="649"/>
    </row>
    <row r="27" spans="2:14" s="445" customFormat="1" ht="23.25" customHeight="1">
      <c r="B27" s="627" t="s">
        <v>112</v>
      </c>
      <c r="C27" s="628"/>
      <c r="D27" s="624">
        <v>1.0920700199858562</v>
      </c>
      <c r="E27" s="624">
        <v>1.2849522502352657</v>
      </c>
      <c r="F27" s="624">
        <v>1.0053834235078158</v>
      </c>
      <c r="G27" s="624">
        <v>1.4445577226199688</v>
      </c>
      <c r="H27" s="625">
        <v>1.2314262573184676</v>
      </c>
      <c r="I27" s="619">
        <f>AVERAGE(D27:H27)</f>
        <v>1.211677934733475</v>
      </c>
      <c r="J27" s="629">
        <v>17.662075390725196</v>
      </c>
      <c r="K27" s="629">
        <v>-21.757137409289939</v>
      </c>
      <c r="L27" s="629">
        <v>43.682269753350369</v>
      </c>
      <c r="M27" s="630">
        <v>-14.754098224261226</v>
      </c>
      <c r="N27" s="649"/>
    </row>
    <row r="28" spans="2:14" s="445" customFormat="1" ht="23.25" customHeight="1">
      <c r="B28" s="631" t="s">
        <v>113</v>
      </c>
      <c r="C28" s="628"/>
      <c r="D28" s="633"/>
      <c r="E28" s="633"/>
      <c r="F28" s="633"/>
      <c r="G28" s="633"/>
      <c r="H28" s="634"/>
      <c r="I28" s="624"/>
      <c r="J28" s="447"/>
      <c r="K28" s="447"/>
      <c r="L28" s="447"/>
      <c r="M28" s="635"/>
      <c r="N28" s="649"/>
    </row>
    <row r="29" spans="2:14" s="445" customFormat="1" ht="23.25" customHeight="1">
      <c r="B29" s="616" t="s">
        <v>114</v>
      </c>
      <c r="C29" s="606"/>
      <c r="D29" s="442">
        <v>2.9919726574954963</v>
      </c>
      <c r="E29" s="442">
        <v>3.5204171239322348</v>
      </c>
      <c r="F29" s="442">
        <v>2.7544751328981256</v>
      </c>
      <c r="G29" s="442">
        <v>3.9576923907396409</v>
      </c>
      <c r="H29" s="542">
        <v>3.3737705679958014</v>
      </c>
      <c r="I29" s="598">
        <f>AVERAGE(D29:H29)</f>
        <v>3.3196655746122601</v>
      </c>
      <c r="J29" s="443"/>
      <c r="K29" s="443"/>
      <c r="L29" s="443"/>
      <c r="M29" s="545"/>
      <c r="N29" s="649"/>
    </row>
    <row r="30" spans="2:14" s="445" customFormat="1" ht="23.25" customHeight="1">
      <c r="B30" s="610" t="s">
        <v>115</v>
      </c>
      <c r="C30" s="606"/>
      <c r="D30" s="615"/>
      <c r="E30" s="615"/>
      <c r="F30" s="615"/>
      <c r="G30" s="615"/>
      <c r="H30" s="543"/>
      <c r="I30" s="442"/>
      <c r="J30" s="443"/>
      <c r="K30" s="443"/>
      <c r="L30" s="443"/>
      <c r="M30" s="443"/>
      <c r="N30" s="649"/>
    </row>
    <row r="31" spans="2:14" s="445" customFormat="1" ht="23.25" customHeight="1">
      <c r="B31" s="627" t="s">
        <v>116</v>
      </c>
      <c r="C31" s="628"/>
      <c r="D31" s="624">
        <v>11.826793901372028</v>
      </c>
      <c r="E31" s="624">
        <v>9.3942197128879261</v>
      </c>
      <c r="F31" s="624">
        <v>10.693991991055345</v>
      </c>
      <c r="G31" s="624">
        <v>8.6707765717420813</v>
      </c>
      <c r="H31" s="625">
        <v>10.620389361853631</v>
      </c>
      <c r="I31" s="619">
        <f>AVERAGE(D31:H31)</f>
        <v>10.241234307782204</v>
      </c>
      <c r="J31" s="447"/>
      <c r="K31" s="447"/>
      <c r="L31" s="447"/>
      <c r="M31" s="447"/>
      <c r="N31" s="649"/>
    </row>
    <row r="32" spans="2:14" s="445" customFormat="1" ht="23.25" customHeight="1">
      <c r="B32" s="631" t="s">
        <v>117</v>
      </c>
      <c r="C32" s="628"/>
      <c r="D32" s="633"/>
      <c r="E32" s="633"/>
      <c r="F32" s="633"/>
      <c r="G32" s="633"/>
      <c r="H32" s="634"/>
      <c r="I32" s="633"/>
      <c r="J32" s="447"/>
      <c r="K32" s="447"/>
      <c r="L32" s="447"/>
      <c r="M32" s="447"/>
      <c r="N32" s="649"/>
    </row>
    <row r="33" spans="2:2" ht="19.899999999999999" customHeight="1">
      <c r="B33" s="587"/>
    </row>
  </sheetData>
  <sheetProtection password="CC3B" sheet="1"/>
  <mergeCells count="4">
    <mergeCell ref="J3:M3"/>
    <mergeCell ref="J4:M4"/>
    <mergeCell ref="B1:M1"/>
    <mergeCell ref="B2:M2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60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P36"/>
  <sheetViews>
    <sheetView showGridLines="0" defaultGridColor="0" view="pageBreakPreview" colorId="8" zoomScale="70" zoomScaleNormal="70" zoomScaleSheetLayoutView="70" workbookViewId="0">
      <selection activeCell="Q14" sqref="Q14"/>
    </sheetView>
  </sheetViews>
  <sheetFormatPr defaultColWidth="9.77734375" defaultRowHeight="18"/>
  <cols>
    <col min="1" max="1" width="9.77734375" style="395"/>
    <col min="2" max="2" width="12" style="76" customWidth="1"/>
    <col min="3" max="3" width="25.6640625" style="76" customWidth="1"/>
    <col min="4" max="6" width="14.44140625" style="76" customWidth="1"/>
    <col min="7" max="8" width="14.44140625" style="395" customWidth="1"/>
    <col min="9" max="9" width="14.33203125" style="395" customWidth="1"/>
    <col min="10" max="12" width="12.33203125" style="395" customWidth="1"/>
    <col min="13" max="13" width="12" style="395" customWidth="1"/>
    <col min="14" max="15" width="9.77734375" style="395"/>
    <col min="16" max="16" width="11" style="395" bestFit="1" customWidth="1"/>
    <col min="17" max="16384" width="9.77734375" style="395"/>
  </cols>
  <sheetData>
    <row r="1" spans="2:16" ht="24" customHeight="1">
      <c r="B1" s="747" t="s">
        <v>303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</row>
    <row r="2" spans="2:16" ht="28.5" customHeight="1">
      <c r="B2" s="748" t="s">
        <v>304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</row>
    <row r="3" spans="2:16" s="76" customFormat="1">
      <c r="B3" s="591"/>
      <c r="C3" s="438"/>
      <c r="D3" s="438"/>
      <c r="E3" s="438"/>
      <c r="F3" s="438"/>
      <c r="G3" s="439"/>
      <c r="H3" s="439"/>
      <c r="I3" s="439"/>
      <c r="J3" s="745" t="s">
        <v>99</v>
      </c>
      <c r="K3" s="745"/>
      <c r="L3" s="745"/>
      <c r="M3" s="745"/>
    </row>
    <row r="4" spans="2:16" s="76" customFormat="1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46" t="s">
        <v>98</v>
      </c>
      <c r="K4" s="746"/>
      <c r="L4" s="746"/>
      <c r="M4" s="746"/>
    </row>
    <row r="5" spans="2:16" s="76" customFormat="1" ht="30.75" customHeight="1">
      <c r="B5" s="591" t="s">
        <v>21</v>
      </c>
      <c r="C5" s="438"/>
      <c r="D5" s="595"/>
      <c r="E5" s="595"/>
      <c r="F5" s="595"/>
      <c r="G5" s="595"/>
      <c r="H5" s="595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</row>
    <row r="6" spans="2:16" ht="36" customHeight="1">
      <c r="B6" s="617" t="s">
        <v>89</v>
      </c>
      <c r="C6" s="618"/>
      <c r="D6" s="619">
        <v>240554.96427</v>
      </c>
      <c r="E6" s="619">
        <v>234025.61781999998</v>
      </c>
      <c r="F6" s="619">
        <v>212310.96788500002</v>
      </c>
      <c r="G6" s="619">
        <v>215370.02023679198</v>
      </c>
      <c r="H6" s="620">
        <v>212241.96480700001</v>
      </c>
      <c r="I6" s="619">
        <f>AVERAGE(D6:H6)</f>
        <v>222900.70700375838</v>
      </c>
      <c r="J6" s="621">
        <v>-2.714284641688558</v>
      </c>
      <c r="K6" s="621">
        <v>-9.278749111860785</v>
      </c>
      <c r="L6" s="621">
        <v>1.4408357619324352</v>
      </c>
      <c r="M6" s="622">
        <v>-1.4524098694668752</v>
      </c>
      <c r="P6" s="650"/>
    </row>
    <row r="7" spans="2:16">
      <c r="B7" s="623" t="s">
        <v>90</v>
      </c>
      <c r="C7" s="618"/>
      <c r="D7" s="624"/>
      <c r="E7" s="624"/>
      <c r="F7" s="624"/>
      <c r="G7" s="641"/>
      <c r="H7" s="642"/>
      <c r="I7" s="641"/>
      <c r="J7" s="643"/>
      <c r="K7" s="643"/>
      <c r="L7" s="643"/>
      <c r="M7" s="644"/>
      <c r="P7" s="650"/>
    </row>
    <row r="8" spans="2:16" ht="23.25" customHeight="1">
      <c r="B8" s="600" t="s">
        <v>93</v>
      </c>
      <c r="C8" s="437"/>
      <c r="D8" s="442">
        <v>222791.06849999999</v>
      </c>
      <c r="E8" s="442">
        <v>220586.3517</v>
      </c>
      <c r="F8" s="442">
        <v>197371.58512500001</v>
      </c>
      <c r="G8" s="442">
        <v>181853.23142499998</v>
      </c>
      <c r="H8" s="542">
        <v>147419.32337500001</v>
      </c>
      <c r="I8" s="598">
        <f>AVERAGE(D8:H8)</f>
        <v>194004.31202500002</v>
      </c>
      <c r="J8" s="601">
        <v>-0.9895894008874917</v>
      </c>
      <c r="K8" s="601">
        <v>-10.524117379017328</v>
      </c>
      <c r="L8" s="601">
        <v>-7.8625064951329708</v>
      </c>
      <c r="M8" s="602">
        <v>-18.934999273961882</v>
      </c>
      <c r="P8" s="650"/>
    </row>
    <row r="9" spans="2:16" ht="23.25" customHeight="1">
      <c r="B9" s="603" t="s">
        <v>91</v>
      </c>
      <c r="C9" s="437"/>
      <c r="D9" s="442"/>
      <c r="E9" s="442"/>
      <c r="F9" s="442"/>
      <c r="G9" s="645"/>
      <c r="H9" s="646"/>
      <c r="I9" s="645"/>
      <c r="J9" s="647"/>
      <c r="K9" s="647"/>
      <c r="L9" s="647"/>
      <c r="M9" s="648"/>
      <c r="P9" s="650"/>
    </row>
    <row r="10" spans="2:16" ht="23.25" customHeight="1">
      <c r="B10" s="600" t="s">
        <v>92</v>
      </c>
      <c r="C10" s="437"/>
      <c r="D10" s="442">
        <v>17763.895769999999</v>
      </c>
      <c r="E10" s="442">
        <v>13439.26612</v>
      </c>
      <c r="F10" s="442">
        <v>14939.38276</v>
      </c>
      <c r="G10" s="442">
        <v>33516.788811792001</v>
      </c>
      <c r="H10" s="542">
        <v>64822.641431999997</v>
      </c>
      <c r="I10" s="598">
        <f>AVERAGE(D10:H10)</f>
        <v>28896.394978758402</v>
      </c>
      <c r="J10" s="601">
        <v>-24.34505193001365</v>
      </c>
      <c r="K10" s="601">
        <v>11.162191645030095</v>
      </c>
      <c r="L10" s="601">
        <v>124.35189826940345</v>
      </c>
      <c r="M10" s="602">
        <v>93.403496367151547</v>
      </c>
      <c r="P10" s="650"/>
    </row>
    <row r="11" spans="2:16" ht="23.25" customHeight="1">
      <c r="B11" s="603" t="s">
        <v>94</v>
      </c>
      <c r="C11" s="437"/>
      <c r="D11" s="442"/>
      <c r="E11" s="442"/>
      <c r="F11" s="442"/>
      <c r="G11" s="645"/>
      <c r="H11" s="646"/>
      <c r="I11" s="645"/>
      <c r="J11" s="647"/>
      <c r="K11" s="647"/>
      <c r="L11" s="647"/>
      <c r="M11" s="648"/>
      <c r="P11" s="650"/>
    </row>
    <row r="12" spans="2:16" ht="14.25" customHeight="1">
      <c r="B12" s="604"/>
      <c r="C12" s="437"/>
      <c r="D12" s="442"/>
      <c r="E12" s="442"/>
      <c r="F12" s="442"/>
      <c r="G12" s="645"/>
      <c r="H12" s="646"/>
      <c r="I12" s="645"/>
      <c r="J12" s="647"/>
      <c r="K12" s="647"/>
      <c r="L12" s="647"/>
      <c r="M12" s="648"/>
      <c r="P12" s="650"/>
    </row>
    <row r="13" spans="2:16" s="445" customFormat="1" ht="23.25" customHeight="1">
      <c r="B13" s="627" t="s">
        <v>95</v>
      </c>
      <c r="C13" s="628"/>
      <c r="D13" s="619">
        <v>240554.96427</v>
      </c>
      <c r="E13" s="619">
        <v>234025.61781999998</v>
      </c>
      <c r="F13" s="619">
        <v>212310.96788500002</v>
      </c>
      <c r="G13" s="619">
        <v>215370.02023679198</v>
      </c>
      <c r="H13" s="620">
        <v>212241.96480700004</v>
      </c>
      <c r="I13" s="619">
        <f>AVERAGE(D13:H13)</f>
        <v>222900.70700375838</v>
      </c>
      <c r="J13" s="629">
        <v>-2.714284641688558</v>
      </c>
      <c r="K13" s="629">
        <v>-9.278749111860785</v>
      </c>
      <c r="L13" s="629">
        <v>1.4408357619324352</v>
      </c>
      <c r="M13" s="630">
        <v>-1.4524098694668641</v>
      </c>
      <c r="P13" s="463"/>
    </row>
    <row r="14" spans="2:16" s="445" customFormat="1" ht="23.25" customHeight="1">
      <c r="B14" s="631" t="s">
        <v>100</v>
      </c>
      <c r="C14" s="628"/>
      <c r="D14" s="624"/>
      <c r="E14" s="624"/>
      <c r="F14" s="624"/>
      <c r="G14" s="624"/>
      <c r="H14" s="625"/>
      <c r="I14" s="624"/>
      <c r="J14" s="444"/>
      <c r="K14" s="444"/>
      <c r="L14" s="444"/>
      <c r="M14" s="632"/>
      <c r="P14" s="463"/>
    </row>
    <row r="15" spans="2:16" s="445" customFormat="1" ht="23.25" customHeight="1">
      <c r="B15" s="609" t="s">
        <v>298</v>
      </c>
      <c r="C15" s="606"/>
      <c r="D15" s="442">
        <v>1307.68715</v>
      </c>
      <c r="E15" s="442">
        <v>1589.4731200000001</v>
      </c>
      <c r="F15" s="442">
        <v>1054.36232</v>
      </c>
      <c r="G15" s="442">
        <v>470.33684799999997</v>
      </c>
      <c r="H15" s="542">
        <v>501.68535400000002</v>
      </c>
      <c r="I15" s="598">
        <f>AVERAGE(D15:H15)</f>
        <v>984.70895840000014</v>
      </c>
      <c r="J15" s="601">
        <v>21.548423871871812</v>
      </c>
      <c r="K15" s="601">
        <v>-33.665923208566127</v>
      </c>
      <c r="L15" s="601">
        <v>-55.391345168708227</v>
      </c>
      <c r="M15" s="602">
        <v>6.6651180177148328</v>
      </c>
      <c r="P15" s="463"/>
    </row>
    <row r="16" spans="2:16" s="445" customFormat="1" ht="23.25" customHeight="1">
      <c r="B16" s="610" t="s">
        <v>101</v>
      </c>
      <c r="C16" s="606"/>
      <c r="D16" s="442"/>
      <c r="E16" s="442"/>
      <c r="F16" s="442"/>
      <c r="G16" s="442"/>
      <c r="H16" s="542"/>
      <c r="I16" s="442"/>
      <c r="J16" s="446"/>
      <c r="K16" s="446"/>
      <c r="L16" s="446"/>
      <c r="M16" s="608"/>
      <c r="P16" s="463"/>
    </row>
    <row r="17" spans="2:16" s="445" customFormat="1" ht="23.25" customHeight="1">
      <c r="B17" s="609" t="s">
        <v>102</v>
      </c>
      <c r="C17" s="606"/>
      <c r="D17" s="611" t="s">
        <v>77</v>
      </c>
      <c r="E17" s="611" t="s">
        <v>77</v>
      </c>
      <c r="F17" s="611" t="s">
        <v>77</v>
      </c>
      <c r="G17" s="611" t="s">
        <v>77</v>
      </c>
      <c r="H17" s="612" t="s">
        <v>77</v>
      </c>
      <c r="I17" s="611" t="s">
        <v>77</v>
      </c>
      <c r="J17" s="613" t="s">
        <v>77</v>
      </c>
      <c r="K17" s="613" t="s">
        <v>77</v>
      </c>
      <c r="L17" s="613" t="s">
        <v>77</v>
      </c>
      <c r="M17" s="614" t="s">
        <v>77</v>
      </c>
      <c r="P17" s="463"/>
    </row>
    <row r="18" spans="2:16" s="445" customFormat="1" ht="23.25" customHeight="1">
      <c r="B18" s="610" t="s">
        <v>103</v>
      </c>
      <c r="C18" s="606"/>
      <c r="D18" s="442"/>
      <c r="E18" s="442"/>
      <c r="F18" s="442"/>
      <c r="G18" s="442"/>
      <c r="H18" s="542"/>
      <c r="I18" s="442"/>
      <c r="J18" s="446"/>
      <c r="K18" s="446"/>
      <c r="L18" s="446"/>
      <c r="M18" s="608"/>
      <c r="P18" s="463"/>
    </row>
    <row r="19" spans="2:16" s="445" customFormat="1" ht="23.25" customHeight="1">
      <c r="B19" s="609" t="s">
        <v>104</v>
      </c>
      <c r="C19" s="606"/>
      <c r="D19" s="611" t="s">
        <v>77</v>
      </c>
      <c r="E19" s="611" t="s">
        <v>77</v>
      </c>
      <c r="F19" s="611" t="s">
        <v>77</v>
      </c>
      <c r="G19" s="611" t="s">
        <v>77</v>
      </c>
      <c r="H19" s="612" t="s">
        <v>77</v>
      </c>
      <c r="I19" s="611" t="s">
        <v>77</v>
      </c>
      <c r="J19" s="613" t="s">
        <v>77</v>
      </c>
      <c r="K19" s="613" t="s">
        <v>77</v>
      </c>
      <c r="L19" s="613" t="s">
        <v>77</v>
      </c>
      <c r="M19" s="614" t="s">
        <v>77</v>
      </c>
      <c r="P19" s="463"/>
    </row>
    <row r="20" spans="2:16" s="445" customFormat="1" ht="23.25" customHeight="1">
      <c r="B20" s="610" t="s">
        <v>105</v>
      </c>
      <c r="C20" s="606"/>
      <c r="D20" s="442"/>
      <c r="E20" s="442"/>
      <c r="F20" s="442"/>
      <c r="G20" s="442"/>
      <c r="H20" s="542"/>
      <c r="I20" s="442"/>
      <c r="J20" s="446"/>
      <c r="K20" s="446"/>
      <c r="L20" s="446"/>
      <c r="M20" s="608"/>
      <c r="P20" s="463"/>
    </row>
    <row r="21" spans="2:16" s="445" customFormat="1" ht="23.25" customHeight="1">
      <c r="B21" s="609" t="s">
        <v>106</v>
      </c>
      <c r="C21" s="606"/>
      <c r="D21" s="611">
        <v>5263.440096639999</v>
      </c>
      <c r="E21" s="611">
        <v>5113.5951833999989</v>
      </c>
      <c r="F21" s="611">
        <v>4647.6453224300003</v>
      </c>
      <c r="G21" s="611">
        <v>4727.7930345534232</v>
      </c>
      <c r="H21" s="612">
        <v>4658.2861479660005</v>
      </c>
      <c r="I21" s="598">
        <f>AVERAGE(D21:H21)</f>
        <v>4882.1519569978846</v>
      </c>
      <c r="J21" s="613" t="s">
        <v>77</v>
      </c>
      <c r="K21" s="613" t="s">
        <v>77</v>
      </c>
      <c r="L21" s="613" t="s">
        <v>77</v>
      </c>
      <c r="M21" s="614" t="s">
        <v>77</v>
      </c>
      <c r="P21" s="463"/>
    </row>
    <row r="22" spans="2:16" s="445" customFormat="1" ht="23.25" customHeight="1">
      <c r="B22" s="610" t="s">
        <v>107</v>
      </c>
      <c r="C22" s="606"/>
      <c r="D22" s="442"/>
      <c r="E22" s="442"/>
      <c r="F22" s="442"/>
      <c r="G22" s="442"/>
      <c r="H22" s="542"/>
      <c r="I22" s="442"/>
      <c r="J22" s="446"/>
      <c r="K22" s="446"/>
      <c r="L22" s="446"/>
      <c r="M22" s="608"/>
      <c r="P22" s="463"/>
    </row>
    <row r="23" spans="2:16" s="445" customFormat="1" ht="23.25" customHeight="1">
      <c r="B23" s="609" t="s">
        <v>108</v>
      </c>
      <c r="C23" s="606"/>
      <c r="D23" s="442">
        <v>233983.83702335999</v>
      </c>
      <c r="E23" s="442">
        <v>227322.54951659997</v>
      </c>
      <c r="F23" s="442">
        <v>206608.96024257003</v>
      </c>
      <c r="G23" s="442">
        <v>210171.89035423857</v>
      </c>
      <c r="H23" s="542">
        <v>207081.99330503403</v>
      </c>
      <c r="I23" s="598">
        <f>AVERAGE(D23:H23)</f>
        <v>217033.84608836053</v>
      </c>
      <c r="J23" s="601">
        <v>-2.8469007054085393</v>
      </c>
      <c r="K23" s="601">
        <v>-9.111981771310095</v>
      </c>
      <c r="L23" s="601">
        <v>1.7244799584129611</v>
      </c>
      <c r="M23" s="602">
        <v>-1.4701761705604888</v>
      </c>
      <c r="P23" s="463"/>
    </row>
    <row r="24" spans="2:16" s="445" customFormat="1" ht="23.25" customHeight="1">
      <c r="B24" s="610" t="s">
        <v>109</v>
      </c>
      <c r="C24" s="606"/>
      <c r="D24" s="442"/>
      <c r="E24" s="442"/>
      <c r="F24" s="442"/>
      <c r="G24" s="442"/>
      <c r="H24" s="542"/>
      <c r="I24" s="442"/>
      <c r="J24" s="446"/>
      <c r="K24" s="446"/>
      <c r="L24" s="446"/>
      <c r="M24" s="608"/>
      <c r="P24" s="463"/>
    </row>
    <row r="25" spans="2:16" s="445" customFormat="1" ht="23.25" customHeight="1">
      <c r="B25" s="605" t="s">
        <v>110</v>
      </c>
      <c r="C25" s="606"/>
      <c r="D25" s="598">
        <v>32523.000000000004</v>
      </c>
      <c r="E25" s="598">
        <v>32447.384999999998</v>
      </c>
      <c r="F25" s="598">
        <v>32576.289000000001</v>
      </c>
      <c r="G25" s="598">
        <v>32698.1</v>
      </c>
      <c r="H25" s="599">
        <v>33401.800000000003</v>
      </c>
      <c r="I25" s="442"/>
      <c r="J25" s="446"/>
      <c r="K25" s="446"/>
      <c r="L25" s="446"/>
      <c r="M25" s="608"/>
      <c r="P25" s="463"/>
    </row>
    <row r="26" spans="2:16" s="445" customFormat="1" ht="23.25" customHeight="1">
      <c r="B26" s="607" t="s">
        <v>111</v>
      </c>
      <c r="C26" s="606"/>
      <c r="D26" s="615"/>
      <c r="E26" s="615"/>
      <c r="F26" s="615"/>
      <c r="G26" s="615"/>
      <c r="H26" s="543"/>
      <c r="I26" s="615"/>
      <c r="J26" s="446"/>
      <c r="K26" s="446"/>
      <c r="L26" s="446"/>
      <c r="M26" s="608"/>
      <c r="P26" s="463"/>
    </row>
    <row r="27" spans="2:16" s="445" customFormat="1" ht="23.25" customHeight="1">
      <c r="B27" s="605" t="s">
        <v>110</v>
      </c>
      <c r="C27" s="606"/>
      <c r="D27" s="598">
        <v>13009.200000000003</v>
      </c>
      <c r="E27" s="598">
        <v>11843.295525</v>
      </c>
      <c r="F27" s="598">
        <v>11890.345485</v>
      </c>
      <c r="G27" s="598">
        <v>11934.806499999999</v>
      </c>
      <c r="H27" s="599">
        <v>12191.657000000001</v>
      </c>
      <c r="I27" s="442"/>
      <c r="J27" s="446"/>
      <c r="K27" s="446"/>
      <c r="L27" s="446"/>
      <c r="M27" s="608"/>
      <c r="P27" s="463"/>
    </row>
    <row r="28" spans="2:16" s="445" customFormat="1" ht="23.25" customHeight="1">
      <c r="B28" s="607" t="s">
        <v>111</v>
      </c>
      <c r="C28" s="606"/>
      <c r="D28" s="615"/>
      <c r="E28" s="615"/>
      <c r="F28" s="615"/>
      <c r="G28" s="615"/>
      <c r="H28" s="543"/>
      <c r="I28" s="615"/>
      <c r="J28" s="446"/>
      <c r="K28" s="446"/>
      <c r="L28" s="446"/>
      <c r="M28" s="608"/>
      <c r="P28" s="463"/>
    </row>
    <row r="29" spans="2:16" s="445" customFormat="1" ht="23.25" customHeight="1">
      <c r="B29" s="627" t="s">
        <v>112</v>
      </c>
      <c r="C29" s="628"/>
      <c r="D29" s="624">
        <v>17.986028120357897</v>
      </c>
      <c r="E29" s="624">
        <v>19.194197175671675</v>
      </c>
      <c r="F29" s="624">
        <v>17.376194871983571</v>
      </c>
      <c r="G29" s="624">
        <v>17.609995633715435</v>
      </c>
      <c r="H29" s="625">
        <v>16.985549487246402</v>
      </c>
      <c r="I29" s="619">
        <f>AVERAGE(D29:H29)</f>
        <v>17.830393057795</v>
      </c>
      <c r="J29" s="629">
        <v>6.7172643522461994</v>
      </c>
      <c r="K29" s="629">
        <v>-9.4716246115903786</v>
      </c>
      <c r="L29" s="629">
        <v>1.3455233637419184</v>
      </c>
      <c r="M29" s="630">
        <v>-3.5459755894174827</v>
      </c>
      <c r="P29" s="463"/>
    </row>
    <row r="30" spans="2:16" s="445" customFormat="1" ht="23.25" customHeight="1">
      <c r="B30" s="631" t="s">
        <v>113</v>
      </c>
      <c r="C30" s="628"/>
      <c r="D30" s="633"/>
      <c r="E30" s="633"/>
      <c r="F30" s="633"/>
      <c r="G30" s="633"/>
      <c r="H30" s="634"/>
      <c r="I30" s="624"/>
      <c r="J30" s="447"/>
      <c r="K30" s="447"/>
      <c r="L30" s="447"/>
      <c r="M30" s="635"/>
      <c r="P30" s="463"/>
    </row>
    <row r="31" spans="2:16" s="445" customFormat="1" ht="23.25" customHeight="1">
      <c r="B31" s="616" t="s">
        <v>114</v>
      </c>
      <c r="C31" s="606"/>
      <c r="D31" s="442">
        <v>49.276789370843552</v>
      </c>
      <c r="E31" s="442">
        <v>52.586841577182668</v>
      </c>
      <c r="F31" s="442">
        <v>47.606013347900195</v>
      </c>
      <c r="G31" s="442">
        <v>48.246563380042289</v>
      </c>
      <c r="H31" s="542">
        <v>46.535752019853149</v>
      </c>
      <c r="I31" s="598">
        <f>AVERAGE(D31:H31)</f>
        <v>48.850391939164368</v>
      </c>
      <c r="J31" s="443"/>
      <c r="K31" s="443"/>
      <c r="L31" s="443"/>
      <c r="M31" s="443"/>
      <c r="P31" s="463"/>
    </row>
    <row r="32" spans="2:16" s="445" customFormat="1" ht="23.25" customHeight="1">
      <c r="B32" s="610" t="s">
        <v>115</v>
      </c>
      <c r="C32" s="606"/>
      <c r="D32" s="615"/>
      <c r="E32" s="615"/>
      <c r="F32" s="615"/>
      <c r="G32" s="615"/>
      <c r="H32" s="543"/>
      <c r="I32" s="442"/>
      <c r="J32" s="443"/>
      <c r="K32" s="443"/>
      <c r="L32" s="443"/>
      <c r="M32" s="443"/>
      <c r="P32" s="463"/>
    </row>
    <row r="33" spans="2:16" s="445" customFormat="1" ht="23.25" customHeight="1">
      <c r="B33" s="627" t="s">
        <v>116</v>
      </c>
      <c r="C33" s="628"/>
      <c r="D33" s="624">
        <v>93.121673601432036</v>
      </c>
      <c r="E33" s="624">
        <v>94.901914667663149</v>
      </c>
      <c r="F33" s="624">
        <v>93.427414776988911</v>
      </c>
      <c r="G33" s="624">
        <v>84.622382200533508</v>
      </c>
      <c r="H33" s="625">
        <v>69.622711255428698</v>
      </c>
      <c r="I33" s="619">
        <f>AVERAGE(D33:H33)</f>
        <v>87.139219300409266</v>
      </c>
      <c r="J33" s="447"/>
      <c r="K33" s="447"/>
      <c r="L33" s="447"/>
      <c r="M33" s="447"/>
      <c r="P33" s="463"/>
    </row>
    <row r="34" spans="2:16" s="445" customFormat="1" ht="23.25" customHeight="1">
      <c r="B34" s="631" t="s">
        <v>117</v>
      </c>
      <c r="C34" s="628"/>
      <c r="D34" s="633"/>
      <c r="E34" s="633"/>
      <c r="F34" s="633"/>
      <c r="G34" s="633"/>
      <c r="H34" s="634"/>
      <c r="I34" s="633"/>
      <c r="J34" s="447"/>
      <c r="K34" s="447"/>
      <c r="L34" s="447"/>
      <c r="M34" s="447"/>
    </row>
    <row r="35" spans="2:16" ht="19.899999999999999" customHeight="1">
      <c r="B35" s="587"/>
      <c r="H35" s="1"/>
    </row>
    <row r="36" spans="2:16">
      <c r="H36" s="1"/>
    </row>
  </sheetData>
  <sheetProtection password="CC3B" sheet="1"/>
  <mergeCells count="4">
    <mergeCell ref="J3:M3"/>
    <mergeCell ref="J4:M4"/>
    <mergeCell ref="B1:M1"/>
    <mergeCell ref="B2:M2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59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O33"/>
  <sheetViews>
    <sheetView showGridLines="0" defaultGridColor="0" view="pageBreakPreview" colorId="8" zoomScale="70" zoomScaleNormal="70" zoomScaleSheetLayoutView="70" workbookViewId="0">
      <selection activeCell="T9" sqref="T9"/>
    </sheetView>
  </sheetViews>
  <sheetFormatPr defaultColWidth="9.77734375" defaultRowHeight="18"/>
  <cols>
    <col min="1" max="1" width="9.77734375" style="76"/>
    <col min="2" max="2" width="12" style="76" customWidth="1"/>
    <col min="3" max="3" width="25.6640625" style="76" customWidth="1"/>
    <col min="4" max="4" width="14.44140625" style="76" customWidth="1"/>
    <col min="5" max="5" width="1" style="390" customWidth="1"/>
    <col min="6" max="7" width="14.44140625" style="76" customWidth="1"/>
    <col min="8" max="8" width="1" style="390" customWidth="1"/>
    <col min="9" max="10" width="14.44140625" style="76" customWidth="1"/>
    <col min="11" max="11" width="14.21875" style="76" customWidth="1"/>
    <col min="12" max="14" width="12.33203125" style="76" customWidth="1"/>
    <col min="15" max="15" width="12.6640625" style="76" customWidth="1"/>
    <col min="16" max="16384" width="9.77734375" style="76"/>
  </cols>
  <sheetData>
    <row r="1" spans="2:15" ht="24" customHeight="1">
      <c r="B1" s="747" t="s">
        <v>306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</row>
    <row r="2" spans="2:15" ht="28.5" customHeight="1">
      <c r="B2" s="748" t="s">
        <v>307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</row>
    <row r="3" spans="2:15">
      <c r="B3" s="591"/>
      <c r="C3" s="438"/>
      <c r="D3" s="438"/>
      <c r="E3" s="586"/>
      <c r="F3" s="438"/>
      <c r="G3" s="438"/>
      <c r="H3" s="586"/>
      <c r="I3" s="439"/>
      <c r="J3" s="439"/>
      <c r="K3" s="439"/>
      <c r="L3" s="745" t="s">
        <v>99</v>
      </c>
      <c r="M3" s="745"/>
      <c r="N3" s="745"/>
      <c r="O3" s="745"/>
    </row>
    <row r="4" spans="2:15">
      <c r="B4" s="593" t="s">
        <v>20</v>
      </c>
      <c r="C4" s="438"/>
      <c r="D4" s="594">
        <v>2019</v>
      </c>
      <c r="E4" s="680"/>
      <c r="F4" s="594">
        <v>2020</v>
      </c>
      <c r="G4" s="594">
        <v>2021</v>
      </c>
      <c r="H4" s="680"/>
      <c r="I4" s="594">
        <v>2022</v>
      </c>
      <c r="J4" s="594">
        <v>2023</v>
      </c>
      <c r="K4" s="594" t="s">
        <v>96</v>
      </c>
      <c r="L4" s="746" t="s">
        <v>98</v>
      </c>
      <c r="M4" s="746"/>
      <c r="N4" s="746"/>
      <c r="O4" s="746"/>
    </row>
    <row r="5" spans="2:15" ht="30.75" customHeight="1">
      <c r="B5" s="591" t="s">
        <v>21</v>
      </c>
      <c r="C5" s="438"/>
      <c r="D5" s="595"/>
      <c r="E5" s="651"/>
      <c r="F5" s="595"/>
      <c r="G5" s="595"/>
      <c r="H5" s="651"/>
      <c r="I5" s="595"/>
      <c r="J5" s="595"/>
      <c r="K5" s="595" t="s">
        <v>97</v>
      </c>
      <c r="L5" s="597" t="s">
        <v>294</v>
      </c>
      <c r="M5" s="597" t="s">
        <v>295</v>
      </c>
      <c r="N5" s="597" t="s">
        <v>296</v>
      </c>
      <c r="O5" s="597" t="s">
        <v>297</v>
      </c>
    </row>
    <row r="6" spans="2:15" ht="36" customHeight="1">
      <c r="B6" s="617" t="s">
        <v>89</v>
      </c>
      <c r="C6" s="618"/>
      <c r="D6" s="620">
        <v>1661512.5830000001</v>
      </c>
      <c r="E6" s="681"/>
      <c r="F6" s="620">
        <v>1696853.0582300001</v>
      </c>
      <c r="G6" s="620">
        <v>1679807.301</v>
      </c>
      <c r="H6" s="681"/>
      <c r="I6" s="620">
        <v>1719616.4022842599</v>
      </c>
      <c r="J6" s="620">
        <v>1802234.844388</v>
      </c>
      <c r="K6" s="619">
        <f>AVERAGE(D6,F6,G6,I6,J6)</f>
        <v>1712004.8377804521</v>
      </c>
      <c r="L6" s="621">
        <v>2.1270061744696367</v>
      </c>
      <c r="M6" s="621">
        <v>-1.0045511688431485</v>
      </c>
      <c r="N6" s="621">
        <v>2.3698611894686472</v>
      </c>
      <c r="O6" s="622">
        <v>4.8044692987339266</v>
      </c>
    </row>
    <row r="7" spans="2:15">
      <c r="B7" s="623" t="s">
        <v>90</v>
      </c>
      <c r="C7" s="618"/>
      <c r="D7" s="625"/>
      <c r="E7" s="682"/>
      <c r="F7" s="625"/>
      <c r="G7" s="625"/>
      <c r="H7" s="682"/>
      <c r="I7" s="625"/>
      <c r="J7" s="625"/>
      <c r="K7" s="624"/>
      <c r="L7" s="440"/>
      <c r="M7" s="440"/>
      <c r="N7" s="440"/>
      <c r="O7" s="626"/>
    </row>
    <row r="8" spans="2:15" ht="23.25" customHeight="1">
      <c r="B8" s="600" t="s">
        <v>93</v>
      </c>
      <c r="C8" s="437"/>
      <c r="D8" s="542">
        <v>1589080.773</v>
      </c>
      <c r="E8" s="683"/>
      <c r="F8" s="542">
        <v>1628609.3330000001</v>
      </c>
      <c r="G8" s="542">
        <v>1583219.4990000001</v>
      </c>
      <c r="H8" s="683"/>
      <c r="I8" s="542">
        <v>1543425.324</v>
      </c>
      <c r="J8" s="542">
        <v>1564606.1850000001</v>
      </c>
      <c r="K8" s="598">
        <f>AVERAGE(D8,F8,G8,I8,J8)</f>
        <v>1581788.2228000001</v>
      </c>
      <c r="L8" s="601">
        <v>2.4875110612140094</v>
      </c>
      <c r="M8" s="601">
        <v>-2.7870302030253757</v>
      </c>
      <c r="N8" s="601">
        <v>-2.5134970245840882</v>
      </c>
      <c r="O8" s="602">
        <v>1.3723282021255834</v>
      </c>
    </row>
    <row r="9" spans="2:15" ht="23.25" customHeight="1">
      <c r="B9" s="603" t="s">
        <v>91</v>
      </c>
      <c r="C9" s="437"/>
      <c r="D9" s="542"/>
      <c r="E9" s="683"/>
      <c r="F9" s="542"/>
      <c r="G9" s="542"/>
      <c r="H9" s="683"/>
      <c r="I9" s="542"/>
      <c r="J9" s="542"/>
      <c r="K9" s="442"/>
      <c r="L9" s="441"/>
      <c r="M9" s="441"/>
      <c r="N9" s="441"/>
      <c r="O9" s="544"/>
    </row>
    <row r="10" spans="2:15" ht="23.25" customHeight="1">
      <c r="B10" s="600" t="s">
        <v>92</v>
      </c>
      <c r="C10" s="437"/>
      <c r="D10" s="542">
        <v>72431.81</v>
      </c>
      <c r="E10" s="684" t="s">
        <v>305</v>
      </c>
      <c r="F10" s="542">
        <v>68243.725229999996</v>
      </c>
      <c r="G10" s="542">
        <v>96587.801999999996</v>
      </c>
      <c r="H10" s="684" t="s">
        <v>305</v>
      </c>
      <c r="I10" s="542">
        <v>176191.07828426</v>
      </c>
      <c r="J10" s="542">
        <v>237628.659388</v>
      </c>
      <c r="K10" s="598">
        <f>AVERAGE(D10,F10,G10,I10,J10)</f>
        <v>130216.614980452</v>
      </c>
      <c r="L10" s="601">
        <v>-5.782107019001737</v>
      </c>
      <c r="M10" s="601">
        <v>41.53360133033874</v>
      </c>
      <c r="N10" s="601">
        <v>82.415454784093754</v>
      </c>
      <c r="O10" s="602">
        <v>34.869859303896725</v>
      </c>
    </row>
    <row r="11" spans="2:15" ht="23.25" customHeight="1">
      <c r="B11" s="603" t="s">
        <v>94</v>
      </c>
      <c r="C11" s="437"/>
      <c r="D11" s="542"/>
      <c r="E11" s="683"/>
      <c r="F11" s="542"/>
      <c r="G11" s="542"/>
      <c r="H11" s="683"/>
      <c r="I11" s="542"/>
      <c r="J11" s="542"/>
      <c r="K11" s="442"/>
      <c r="L11" s="441"/>
      <c r="M11" s="441"/>
      <c r="N11" s="441"/>
      <c r="O11" s="544"/>
    </row>
    <row r="12" spans="2:15" ht="14.25" customHeight="1">
      <c r="B12" s="604"/>
      <c r="C12" s="437"/>
      <c r="D12" s="542"/>
      <c r="E12" s="683"/>
      <c r="F12" s="542"/>
      <c r="G12" s="542"/>
      <c r="H12" s="683"/>
      <c r="I12" s="542"/>
      <c r="J12" s="542"/>
      <c r="K12" s="442"/>
      <c r="L12" s="441"/>
      <c r="M12" s="441"/>
      <c r="N12" s="441"/>
      <c r="O12" s="544"/>
    </row>
    <row r="13" spans="2:15" s="445" customFormat="1" ht="23.25" customHeight="1">
      <c r="B13" s="627" t="s">
        <v>95</v>
      </c>
      <c r="C13" s="628"/>
      <c r="D13" s="620">
        <v>1661512.5830000001</v>
      </c>
      <c r="E13" s="681"/>
      <c r="F13" s="620">
        <v>1696853.0582300001</v>
      </c>
      <c r="G13" s="620">
        <v>1679807.301</v>
      </c>
      <c r="H13" s="681"/>
      <c r="I13" s="620">
        <v>1719616.4022842599</v>
      </c>
      <c r="J13" s="620">
        <v>1802234.8443880002</v>
      </c>
      <c r="K13" s="619">
        <f>AVERAGE(D13,F13,G13,I13,J13)</f>
        <v>1712004.8377804521</v>
      </c>
      <c r="L13" s="629">
        <v>2.1270061744696367</v>
      </c>
      <c r="M13" s="629">
        <v>-1.0045511688431485</v>
      </c>
      <c r="N13" s="629">
        <v>2.3698611894686472</v>
      </c>
      <c r="O13" s="630">
        <v>4.8044692987339266</v>
      </c>
    </row>
    <row r="14" spans="2:15" s="445" customFormat="1" ht="23.25" customHeight="1">
      <c r="B14" s="631" t="s">
        <v>100</v>
      </c>
      <c r="C14" s="628"/>
      <c r="D14" s="625"/>
      <c r="E14" s="682"/>
      <c r="F14" s="625"/>
      <c r="G14" s="625"/>
      <c r="H14" s="682"/>
      <c r="I14" s="625"/>
      <c r="J14" s="625"/>
      <c r="K14" s="624"/>
      <c r="L14" s="444"/>
      <c r="M14" s="444"/>
      <c r="N14" s="444"/>
      <c r="O14" s="632"/>
    </row>
    <row r="15" spans="2:15" s="445" customFormat="1" ht="23.25" customHeight="1">
      <c r="B15" s="609" t="s">
        <v>298</v>
      </c>
      <c r="C15" s="606"/>
      <c r="D15" s="542">
        <v>94820.809629999974</v>
      </c>
      <c r="E15" s="684" t="s">
        <v>305</v>
      </c>
      <c r="F15" s="542">
        <v>95107.327170000004</v>
      </c>
      <c r="G15" s="542">
        <v>94744.889209999994</v>
      </c>
      <c r="H15" s="684"/>
      <c r="I15" s="542">
        <v>64751.938777260002</v>
      </c>
      <c r="J15" s="542">
        <v>67532.280115000001</v>
      </c>
      <c r="K15" s="598">
        <f>AVERAGE(D15,F15,G15,I15,J15)</f>
        <v>83391.448980451998</v>
      </c>
      <c r="L15" s="601">
        <v>0.30216736296393432</v>
      </c>
      <c r="M15" s="601">
        <v>-0.38108310977151838</v>
      </c>
      <c r="N15" s="601">
        <v>-31.656536497985943</v>
      </c>
      <c r="O15" s="602">
        <v>4.293834887792447</v>
      </c>
    </row>
    <row r="16" spans="2:15" s="445" customFormat="1" ht="23.25" customHeight="1">
      <c r="B16" s="610" t="s">
        <v>101</v>
      </c>
      <c r="C16" s="606"/>
      <c r="D16" s="542"/>
      <c r="E16" s="683"/>
      <c r="F16" s="542"/>
      <c r="G16" s="542"/>
      <c r="H16" s="683"/>
      <c r="I16" s="542"/>
      <c r="J16" s="542"/>
      <c r="K16" s="442"/>
      <c r="L16" s="446"/>
      <c r="M16" s="446"/>
      <c r="N16" s="446"/>
      <c r="O16" s="608"/>
    </row>
    <row r="17" spans="2:15" s="445" customFormat="1" ht="23.25" customHeight="1">
      <c r="B17" s="609" t="s">
        <v>102</v>
      </c>
      <c r="C17" s="606"/>
      <c r="D17" s="612" t="s">
        <v>77</v>
      </c>
      <c r="E17" s="685"/>
      <c r="F17" s="612" t="s">
        <v>77</v>
      </c>
      <c r="G17" s="612" t="s">
        <v>77</v>
      </c>
      <c r="H17" s="685"/>
      <c r="I17" s="612" t="s">
        <v>77</v>
      </c>
      <c r="J17" s="612" t="s">
        <v>77</v>
      </c>
      <c r="K17" s="611" t="s">
        <v>77</v>
      </c>
      <c r="L17" s="613" t="s">
        <v>77</v>
      </c>
      <c r="M17" s="613" t="s">
        <v>77</v>
      </c>
      <c r="N17" s="613" t="s">
        <v>77</v>
      </c>
      <c r="O17" s="614" t="s">
        <v>77</v>
      </c>
    </row>
    <row r="18" spans="2:15" s="445" customFormat="1" ht="23.25" customHeight="1">
      <c r="B18" s="610" t="s">
        <v>103</v>
      </c>
      <c r="C18" s="606"/>
      <c r="D18" s="542"/>
      <c r="E18" s="683"/>
      <c r="F18" s="542"/>
      <c r="G18" s="542"/>
      <c r="H18" s="683"/>
      <c r="I18" s="542"/>
      <c r="J18" s="542"/>
      <c r="K18" s="442"/>
      <c r="L18" s="446"/>
      <c r="M18" s="446"/>
      <c r="N18" s="446"/>
      <c r="O18" s="608"/>
    </row>
    <row r="19" spans="2:15" s="445" customFormat="1" ht="23.25" customHeight="1">
      <c r="B19" s="609" t="s">
        <v>104</v>
      </c>
      <c r="C19" s="606"/>
      <c r="D19" s="612" t="s">
        <v>77</v>
      </c>
      <c r="E19" s="685"/>
      <c r="F19" s="612" t="s">
        <v>77</v>
      </c>
      <c r="G19" s="612" t="s">
        <v>77</v>
      </c>
      <c r="H19" s="685"/>
      <c r="I19" s="612" t="s">
        <v>77</v>
      </c>
      <c r="J19" s="612" t="s">
        <v>77</v>
      </c>
      <c r="K19" s="611" t="s">
        <v>77</v>
      </c>
      <c r="L19" s="613" t="s">
        <v>77</v>
      </c>
      <c r="M19" s="613" t="s">
        <v>77</v>
      </c>
      <c r="N19" s="613" t="s">
        <v>77</v>
      </c>
      <c r="O19" s="614" t="s">
        <v>77</v>
      </c>
    </row>
    <row r="20" spans="2:15" s="445" customFormat="1" ht="23.25" customHeight="1">
      <c r="B20" s="610" t="s">
        <v>105</v>
      </c>
      <c r="C20" s="606"/>
      <c r="D20" s="542"/>
      <c r="E20" s="683"/>
      <c r="F20" s="542"/>
      <c r="G20" s="542"/>
      <c r="H20" s="683"/>
      <c r="I20" s="542"/>
      <c r="J20" s="542"/>
      <c r="K20" s="442"/>
      <c r="L20" s="446"/>
      <c r="M20" s="446"/>
      <c r="N20" s="446"/>
      <c r="O20" s="608"/>
    </row>
    <row r="21" spans="2:15" s="445" customFormat="1" ht="23.25" customHeight="1">
      <c r="B21" s="609" t="s">
        <v>106</v>
      </c>
      <c r="C21" s="606"/>
      <c r="D21" s="612">
        <v>79901.280441869996</v>
      </c>
      <c r="E21" s="685"/>
      <c r="F21" s="612">
        <v>81689.032284059998</v>
      </c>
      <c r="G21" s="612">
        <v>80838.183001290003</v>
      </c>
      <c r="H21" s="685"/>
      <c r="I21" s="612">
        <v>84398.087638856989</v>
      </c>
      <c r="J21" s="612">
        <v>88469.830777922994</v>
      </c>
      <c r="K21" s="686">
        <f>AVERAGE(D21,F21,G21,I21,J21)</f>
        <v>83059.282828800002</v>
      </c>
      <c r="L21" s="601">
        <v>2.2374508046721919</v>
      </c>
      <c r="M21" s="601">
        <v>-1.0415710150798563</v>
      </c>
      <c r="N21" s="601">
        <v>4.4037415307939032</v>
      </c>
      <c r="O21" s="602">
        <v>4.8244495260238329</v>
      </c>
    </row>
    <row r="22" spans="2:15" s="445" customFormat="1" ht="23.25" customHeight="1">
      <c r="B22" s="610" t="s">
        <v>107</v>
      </c>
      <c r="C22" s="606"/>
      <c r="D22" s="542"/>
      <c r="E22" s="683"/>
      <c r="F22" s="542"/>
      <c r="G22" s="542"/>
      <c r="H22" s="683"/>
      <c r="I22" s="542"/>
      <c r="J22" s="542"/>
      <c r="K22" s="442"/>
      <c r="L22" s="446"/>
      <c r="M22" s="446"/>
      <c r="N22" s="446"/>
      <c r="O22" s="608"/>
    </row>
    <row r="23" spans="2:15" s="445" customFormat="1" ht="23.25" customHeight="1">
      <c r="B23" s="609" t="s">
        <v>108</v>
      </c>
      <c r="C23" s="606"/>
      <c r="D23" s="542">
        <v>1486790.4929281301</v>
      </c>
      <c r="E23" s="683"/>
      <c r="F23" s="542">
        <v>1520056.6987759401</v>
      </c>
      <c r="G23" s="542">
        <v>1504224.22878871</v>
      </c>
      <c r="H23" s="683"/>
      <c r="I23" s="542">
        <v>1570466.3758681428</v>
      </c>
      <c r="J23" s="542">
        <v>1646232.7334950771</v>
      </c>
      <c r="K23" s="598">
        <f>AVERAGE(D23,F23,G23,I23,J23)</f>
        <v>1545554.1059711999</v>
      </c>
      <c r="L23" s="601">
        <v>2.2374508046721919</v>
      </c>
      <c r="M23" s="601">
        <v>-1.0415710150798674</v>
      </c>
      <c r="N23" s="601">
        <v>4.4037415307939032</v>
      </c>
      <c r="O23" s="602">
        <v>4.8244495260238329</v>
      </c>
    </row>
    <row r="24" spans="2:15" s="445" customFormat="1" ht="23.25" customHeight="1">
      <c r="B24" s="610" t="s">
        <v>109</v>
      </c>
      <c r="C24" s="606"/>
      <c r="D24" s="542"/>
      <c r="E24" s="683"/>
      <c r="F24" s="542"/>
      <c r="G24" s="542"/>
      <c r="H24" s="683"/>
      <c r="I24" s="542"/>
      <c r="J24" s="542"/>
      <c r="K24" s="442"/>
      <c r="L24" s="446"/>
      <c r="M24" s="446"/>
      <c r="N24" s="446"/>
      <c r="O24" s="608"/>
    </row>
    <row r="25" spans="2:15" s="445" customFormat="1" ht="23.25" customHeight="1">
      <c r="B25" s="605" t="s">
        <v>110</v>
      </c>
      <c r="C25" s="606"/>
      <c r="D25" s="599">
        <v>32523.000000000004</v>
      </c>
      <c r="E25" s="687"/>
      <c r="F25" s="599">
        <v>32447.384999999998</v>
      </c>
      <c r="G25" s="599">
        <v>32576.289000000001</v>
      </c>
      <c r="H25" s="687"/>
      <c r="I25" s="599">
        <v>32698.1</v>
      </c>
      <c r="J25" s="599">
        <v>33401.800000000003</v>
      </c>
      <c r="K25" s="442"/>
      <c r="L25" s="446"/>
      <c r="M25" s="446"/>
      <c r="N25" s="446"/>
      <c r="O25" s="608"/>
    </row>
    <row r="26" spans="2:15" s="445" customFormat="1" ht="23.25" customHeight="1">
      <c r="B26" s="607" t="s">
        <v>111</v>
      </c>
      <c r="C26" s="606"/>
      <c r="D26" s="543"/>
      <c r="E26" s="688"/>
      <c r="F26" s="543"/>
      <c r="G26" s="543"/>
      <c r="H26" s="688"/>
      <c r="I26" s="543"/>
      <c r="J26" s="543"/>
      <c r="K26" s="615"/>
      <c r="L26" s="446"/>
      <c r="M26" s="446"/>
      <c r="N26" s="446"/>
      <c r="O26" s="608"/>
    </row>
    <row r="27" spans="2:15" s="445" customFormat="1" ht="23.25" customHeight="1">
      <c r="B27" s="627" t="s">
        <v>112</v>
      </c>
      <c r="C27" s="628"/>
      <c r="D27" s="625">
        <v>45.715047594875315</v>
      </c>
      <c r="E27" s="682"/>
      <c r="F27" s="625">
        <v>46.846816739652212</v>
      </c>
      <c r="G27" s="625">
        <v>46.175432345553844</v>
      </c>
      <c r="H27" s="682"/>
      <c r="I27" s="625">
        <v>48.029285367288708</v>
      </c>
      <c r="J27" s="625">
        <v>49.285749076249694</v>
      </c>
      <c r="K27" s="619">
        <f>AVERAGE(D27,F27,G27,I27,J27)</f>
        <v>47.210466224723959</v>
      </c>
      <c r="L27" s="629">
        <v>2.4757037437794782</v>
      </c>
      <c r="M27" s="629">
        <v>-1.4331483776785503</v>
      </c>
      <c r="N27" s="629">
        <v>4.0148038200520819</v>
      </c>
      <c r="O27" s="630">
        <v>2.6160366521229328</v>
      </c>
    </row>
    <row r="28" spans="2:15" s="445" customFormat="1" ht="23.25" customHeight="1">
      <c r="B28" s="631" t="s">
        <v>113</v>
      </c>
      <c r="C28" s="628"/>
      <c r="D28" s="634"/>
      <c r="E28" s="689"/>
      <c r="F28" s="634"/>
      <c r="G28" s="634"/>
      <c r="H28" s="689"/>
      <c r="I28" s="634"/>
      <c r="J28" s="634"/>
      <c r="K28" s="624"/>
      <c r="L28" s="447"/>
      <c r="M28" s="447"/>
      <c r="N28" s="447"/>
      <c r="O28" s="635"/>
    </row>
    <row r="29" spans="2:15" s="445" customFormat="1" ht="23.25" customHeight="1">
      <c r="B29" s="616" t="s">
        <v>114</v>
      </c>
      <c r="C29" s="606"/>
      <c r="D29" s="542">
        <v>125.24670573938442</v>
      </c>
      <c r="E29" s="683"/>
      <c r="F29" s="542">
        <v>128.34744312233482</v>
      </c>
      <c r="G29" s="542">
        <v>126.5080338234352</v>
      </c>
      <c r="H29" s="683"/>
      <c r="I29" s="542">
        <v>131.58708319805126</v>
      </c>
      <c r="J29" s="542">
        <v>135.02944952397178</v>
      </c>
      <c r="K29" s="598">
        <f>AVERAGE(D29,F29,G29,I29,J29)</f>
        <v>129.34374308143552</v>
      </c>
      <c r="L29" s="443"/>
      <c r="M29" s="443"/>
      <c r="N29" s="443"/>
      <c r="O29" s="545"/>
    </row>
    <row r="30" spans="2:15" s="445" customFormat="1" ht="23.25" customHeight="1">
      <c r="B30" s="610" t="s">
        <v>115</v>
      </c>
      <c r="C30" s="606"/>
      <c r="D30" s="543"/>
      <c r="E30" s="688"/>
      <c r="F30" s="543"/>
      <c r="G30" s="543"/>
      <c r="H30" s="688"/>
      <c r="I30" s="543"/>
      <c r="J30" s="543"/>
      <c r="K30" s="442"/>
      <c r="L30" s="443"/>
      <c r="M30" s="443"/>
      <c r="N30" s="443"/>
      <c r="O30" s="545"/>
    </row>
    <row r="31" spans="2:15" s="445" customFormat="1" ht="23.25" customHeight="1">
      <c r="B31" s="627" t="s">
        <v>116</v>
      </c>
      <c r="C31" s="628"/>
      <c r="D31" s="625">
        <v>101.42906218125091</v>
      </c>
      <c r="E31" s="690"/>
      <c r="F31" s="625">
        <v>101.67714521843752</v>
      </c>
      <c r="G31" s="625">
        <v>99.883732477895379</v>
      </c>
      <c r="H31" s="690"/>
      <c r="I31" s="625">
        <v>93.265965765508227</v>
      </c>
      <c r="J31" s="625">
        <v>90.194493120825811</v>
      </c>
      <c r="K31" s="619">
        <f>AVERAGE(D31,F31,G31,I31,J31)</f>
        <v>97.290079752783569</v>
      </c>
      <c r="L31" s="447"/>
      <c r="M31" s="447"/>
      <c r="N31" s="447"/>
      <c r="O31" s="447"/>
    </row>
    <row r="32" spans="2:15" s="445" customFormat="1" ht="23.25" customHeight="1">
      <c r="B32" s="631" t="s">
        <v>117</v>
      </c>
      <c r="C32" s="628"/>
      <c r="D32" s="633"/>
      <c r="E32" s="691"/>
      <c r="F32" s="633"/>
      <c r="G32" s="633"/>
      <c r="H32" s="691"/>
      <c r="I32" s="633"/>
      <c r="J32" s="633"/>
      <c r="K32" s="633"/>
      <c r="L32" s="447"/>
      <c r="M32" s="447"/>
      <c r="N32" s="447"/>
      <c r="O32" s="447"/>
    </row>
    <row r="33" spans="2:2" ht="19.899999999999999" customHeight="1">
      <c r="B33" s="587"/>
    </row>
  </sheetData>
  <sheetProtection password="CC3B" sheet="1"/>
  <mergeCells count="4">
    <mergeCell ref="B1:N1"/>
    <mergeCell ref="B2:N2"/>
    <mergeCell ref="L3:O3"/>
    <mergeCell ref="L4:O4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59" orientation="landscape" useFirstPageNumber="1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P33"/>
  <sheetViews>
    <sheetView showGridLines="0" defaultGridColor="0" view="pageBreakPreview" colorId="8" zoomScale="70" zoomScaleNormal="70" zoomScaleSheetLayoutView="70" workbookViewId="0">
      <selection activeCell="O10" sqref="O10"/>
    </sheetView>
  </sheetViews>
  <sheetFormatPr defaultColWidth="9.77734375" defaultRowHeight="18"/>
  <cols>
    <col min="1" max="1" width="9.77734375" style="395"/>
    <col min="2" max="2" width="12" style="76" customWidth="1"/>
    <col min="3" max="3" width="25.6640625" style="76" customWidth="1"/>
    <col min="4" max="6" width="14.44140625" style="76" customWidth="1"/>
    <col min="7" max="8" width="14.44140625" style="395" customWidth="1"/>
    <col min="9" max="9" width="14.33203125" style="395" customWidth="1"/>
    <col min="10" max="12" width="12.33203125" style="395" customWidth="1"/>
    <col min="13" max="13" width="12" style="395" customWidth="1"/>
    <col min="14" max="15" width="9.77734375" style="395" customWidth="1"/>
    <col min="16" max="16" width="11.21875" style="650" customWidth="1"/>
    <col min="17" max="16384" width="9.77734375" style="395"/>
  </cols>
  <sheetData>
    <row r="1" spans="2:16" ht="24" customHeight="1">
      <c r="B1" s="747" t="s">
        <v>308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</row>
    <row r="2" spans="2:16" ht="28.5" customHeight="1">
      <c r="B2" s="748" t="s">
        <v>309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</row>
    <row r="3" spans="2:16" s="76" customFormat="1">
      <c r="B3" s="591"/>
      <c r="C3" s="438"/>
      <c r="D3" s="438"/>
      <c r="E3" s="438"/>
      <c r="F3" s="438"/>
      <c r="G3" s="439"/>
      <c r="H3" s="439"/>
      <c r="I3" s="439"/>
      <c r="J3" s="745" t="s">
        <v>99</v>
      </c>
      <c r="K3" s="745"/>
      <c r="L3" s="745"/>
      <c r="M3" s="745"/>
      <c r="P3" s="463"/>
    </row>
    <row r="4" spans="2:16" s="76" customFormat="1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46" t="s">
        <v>98</v>
      </c>
      <c r="K4" s="746"/>
      <c r="L4" s="746"/>
      <c r="M4" s="746"/>
      <c r="P4" s="463"/>
    </row>
    <row r="5" spans="2:16" s="76" customFormat="1" ht="30.75" customHeight="1">
      <c r="B5" s="591" t="s">
        <v>21</v>
      </c>
      <c r="C5" s="438"/>
      <c r="D5" s="595"/>
      <c r="E5" s="595"/>
      <c r="F5" s="595"/>
      <c r="G5" s="595"/>
      <c r="H5" s="595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  <c r="P5" s="463"/>
    </row>
    <row r="6" spans="2:16" ht="36" customHeight="1">
      <c r="B6" s="617" t="s">
        <v>89</v>
      </c>
      <c r="C6" s="618"/>
      <c r="D6" s="620">
        <v>66213.588199999998</v>
      </c>
      <c r="E6" s="620">
        <v>74161.014599999995</v>
      </c>
      <c r="F6" s="620">
        <v>69772.339040000006</v>
      </c>
      <c r="G6" s="620">
        <v>68125.005000000005</v>
      </c>
      <c r="H6" s="620">
        <v>67463.810340000011</v>
      </c>
      <c r="I6" s="620">
        <f>AVERAGE(D6:H6)</f>
        <v>69147.151436</v>
      </c>
      <c r="J6" s="622">
        <v>12.002712156294226</v>
      </c>
      <c r="K6" s="622">
        <v>-5.9177663408073062</v>
      </c>
      <c r="L6" s="622">
        <v>-2.3610130642970129</v>
      </c>
      <c r="M6" s="622">
        <v>-0.9705608975735025</v>
      </c>
    </row>
    <row r="7" spans="2:16">
      <c r="B7" s="623" t="s">
        <v>90</v>
      </c>
      <c r="C7" s="618"/>
      <c r="D7" s="625"/>
      <c r="E7" s="625"/>
      <c r="F7" s="625"/>
      <c r="G7" s="642"/>
      <c r="H7" s="642"/>
      <c r="I7" s="642"/>
      <c r="J7" s="644"/>
      <c r="K7" s="644"/>
      <c r="L7" s="644"/>
      <c r="M7" s="644"/>
    </row>
    <row r="8" spans="2:16" ht="23.25" customHeight="1">
      <c r="B8" s="600" t="s">
        <v>93</v>
      </c>
      <c r="C8" s="437"/>
      <c r="D8" s="542">
        <v>66211.698999999993</v>
      </c>
      <c r="E8" s="542">
        <v>74160.859599999996</v>
      </c>
      <c r="F8" s="542">
        <v>69762.217000000004</v>
      </c>
      <c r="G8" s="542">
        <v>68015.832999999999</v>
      </c>
      <c r="H8" s="542">
        <v>67335.101600000009</v>
      </c>
      <c r="I8" s="599">
        <f>AVERAGE(D8:H8)</f>
        <v>69097.142039999992</v>
      </c>
      <c r="J8" s="602">
        <v>12.00567380093962</v>
      </c>
      <c r="K8" s="602">
        <v>-5.9312184671602601</v>
      </c>
      <c r="L8" s="602">
        <v>-2.5033378741389556</v>
      </c>
      <c r="M8" s="602">
        <v>-1.0008425538212351</v>
      </c>
    </row>
    <row r="9" spans="2:16" ht="23.25" customHeight="1">
      <c r="B9" s="603" t="s">
        <v>91</v>
      </c>
      <c r="C9" s="437"/>
      <c r="D9" s="542"/>
      <c r="E9" s="542"/>
      <c r="F9" s="646"/>
      <c r="G9" s="646"/>
      <c r="H9" s="646"/>
      <c r="I9" s="646"/>
      <c r="J9" s="648"/>
      <c r="K9" s="648"/>
      <c r="L9" s="648"/>
      <c r="M9" s="648"/>
    </row>
    <row r="10" spans="2:16" ht="23.25" customHeight="1">
      <c r="B10" s="600" t="s">
        <v>92</v>
      </c>
      <c r="C10" s="437"/>
      <c r="D10" s="542">
        <v>1.8892</v>
      </c>
      <c r="E10" s="542">
        <v>0.155</v>
      </c>
      <c r="F10" s="542">
        <v>10.12204</v>
      </c>
      <c r="G10" s="542">
        <v>109.172</v>
      </c>
      <c r="H10" s="542">
        <v>128.70874000000001</v>
      </c>
      <c r="I10" s="599">
        <f>AVERAGE(D10:H10)</f>
        <v>50.009396000000002</v>
      </c>
      <c r="J10" s="602">
        <v>-91.795468981579504</v>
      </c>
      <c r="K10" s="602">
        <v>6430.3483870967739</v>
      </c>
      <c r="L10" s="602">
        <v>978.55728687102589</v>
      </c>
      <c r="M10" s="602">
        <v>17.895376103762885</v>
      </c>
    </row>
    <row r="11" spans="2:16" ht="23.25" customHeight="1">
      <c r="B11" s="603" t="s">
        <v>94</v>
      </c>
      <c r="C11" s="437"/>
      <c r="D11" s="542"/>
      <c r="E11" s="542"/>
      <c r="F11" s="542"/>
      <c r="G11" s="646"/>
      <c r="H11" s="646"/>
      <c r="I11" s="646"/>
      <c r="J11" s="648"/>
      <c r="K11" s="648"/>
      <c r="L11" s="648"/>
      <c r="M11" s="648"/>
    </row>
    <row r="12" spans="2:16" ht="14.25" customHeight="1">
      <c r="B12" s="604"/>
      <c r="C12" s="437"/>
      <c r="D12" s="542"/>
      <c r="E12" s="542"/>
      <c r="F12" s="542"/>
      <c r="G12" s="646"/>
      <c r="H12" s="646"/>
      <c r="I12" s="646"/>
      <c r="J12" s="648"/>
      <c r="K12" s="648"/>
      <c r="L12" s="648"/>
      <c r="M12" s="648"/>
    </row>
    <row r="13" spans="2:16" s="445" customFormat="1" ht="23.25" customHeight="1">
      <c r="B13" s="627" t="s">
        <v>95</v>
      </c>
      <c r="C13" s="628"/>
      <c r="D13" s="620">
        <v>66213.588199999998</v>
      </c>
      <c r="E13" s="620">
        <v>74161.014599999995</v>
      </c>
      <c r="F13" s="620">
        <v>69772.339040000006</v>
      </c>
      <c r="G13" s="620">
        <v>68125.005000000005</v>
      </c>
      <c r="H13" s="620">
        <v>67463.810340000011</v>
      </c>
      <c r="I13" s="620">
        <f>AVERAGE(D13:H13)</f>
        <v>69147.151436</v>
      </c>
      <c r="J13" s="630">
        <v>12.002712156294226</v>
      </c>
      <c r="K13" s="630">
        <v>-5.9177663408073062</v>
      </c>
      <c r="L13" s="630">
        <v>-2.3610130642970129</v>
      </c>
      <c r="M13" s="630">
        <v>-0.9705608975735025</v>
      </c>
      <c r="P13" s="463"/>
    </row>
    <row r="14" spans="2:16" s="445" customFormat="1" ht="23.25" customHeight="1">
      <c r="B14" s="631" t="s">
        <v>100</v>
      </c>
      <c r="C14" s="628"/>
      <c r="D14" s="625"/>
      <c r="E14" s="625"/>
      <c r="F14" s="625"/>
      <c r="G14" s="625"/>
      <c r="H14" s="625"/>
      <c r="I14" s="625"/>
      <c r="J14" s="632"/>
      <c r="K14" s="632"/>
      <c r="L14" s="632"/>
      <c r="M14" s="632"/>
      <c r="P14" s="463"/>
    </row>
    <row r="15" spans="2:16" s="445" customFormat="1" ht="23.25" customHeight="1">
      <c r="B15" s="609" t="s">
        <v>298</v>
      </c>
      <c r="C15" s="606"/>
      <c r="D15" s="542">
        <v>15346.395500000001</v>
      </c>
      <c r="E15" s="542">
        <v>14929.254000000001</v>
      </c>
      <c r="F15" s="542">
        <v>16360.526399999999</v>
      </c>
      <c r="G15" s="542">
        <v>16119.349900000001</v>
      </c>
      <c r="H15" s="542">
        <v>16020.178100000001</v>
      </c>
      <c r="I15" s="599">
        <f>AVERAGE(D15:H15)</f>
        <v>15755.140780000002</v>
      </c>
      <c r="J15" s="602">
        <v>-2.7181724855194767</v>
      </c>
      <c r="K15" s="602">
        <v>9.5870322790408515</v>
      </c>
      <c r="L15" s="602">
        <v>-1.4741365534546524</v>
      </c>
      <c r="M15" s="602">
        <v>-0.61523448907824241</v>
      </c>
      <c r="P15" s="463"/>
    </row>
    <row r="16" spans="2:16" s="445" customFormat="1" ht="23.25" customHeight="1">
      <c r="B16" s="610" t="s">
        <v>101</v>
      </c>
      <c r="C16" s="606"/>
      <c r="D16" s="542"/>
      <c r="E16" s="542"/>
      <c r="F16" s="542"/>
      <c r="G16" s="542"/>
      <c r="H16" s="542"/>
      <c r="I16" s="542"/>
      <c r="J16" s="608"/>
      <c r="K16" s="608"/>
      <c r="L16" s="608"/>
      <c r="M16" s="608"/>
      <c r="P16" s="463"/>
    </row>
    <row r="17" spans="2:16" s="445" customFormat="1" ht="23.25" customHeight="1">
      <c r="B17" s="609" t="s">
        <v>102</v>
      </c>
      <c r="C17" s="606"/>
      <c r="D17" s="612" t="s">
        <v>77</v>
      </c>
      <c r="E17" s="612" t="s">
        <v>77</v>
      </c>
      <c r="F17" s="612" t="s">
        <v>77</v>
      </c>
      <c r="G17" s="612" t="s">
        <v>77</v>
      </c>
      <c r="H17" s="612" t="s">
        <v>77</v>
      </c>
      <c r="I17" s="612" t="s">
        <v>77</v>
      </c>
      <c r="J17" s="614" t="s">
        <v>77</v>
      </c>
      <c r="K17" s="614" t="s">
        <v>77</v>
      </c>
      <c r="L17" s="614" t="s">
        <v>77</v>
      </c>
      <c r="M17" s="614" t="s">
        <v>77</v>
      </c>
      <c r="P17" s="463"/>
    </row>
    <row r="18" spans="2:16" s="445" customFormat="1" ht="23.25" customHeight="1">
      <c r="B18" s="610" t="s">
        <v>103</v>
      </c>
      <c r="C18" s="606"/>
      <c r="D18" s="542"/>
      <c r="E18" s="542"/>
      <c r="F18" s="542"/>
      <c r="G18" s="542"/>
      <c r="H18" s="542"/>
      <c r="I18" s="542"/>
      <c r="J18" s="608"/>
      <c r="K18" s="608"/>
      <c r="L18" s="608"/>
      <c r="M18" s="608"/>
      <c r="P18" s="463"/>
    </row>
    <row r="19" spans="2:16" s="445" customFormat="1" ht="23.25" customHeight="1">
      <c r="B19" s="609" t="s">
        <v>104</v>
      </c>
      <c r="C19" s="606"/>
      <c r="D19" s="612" t="s">
        <v>77</v>
      </c>
      <c r="E19" s="612" t="s">
        <v>77</v>
      </c>
      <c r="F19" s="612" t="s">
        <v>77</v>
      </c>
      <c r="G19" s="612" t="s">
        <v>77</v>
      </c>
      <c r="H19" s="612" t="s">
        <v>77</v>
      </c>
      <c r="I19" s="612" t="s">
        <v>77</v>
      </c>
      <c r="J19" s="614" t="s">
        <v>77</v>
      </c>
      <c r="K19" s="614" t="s">
        <v>77</v>
      </c>
      <c r="L19" s="614" t="s">
        <v>77</v>
      </c>
      <c r="M19" s="614" t="s">
        <v>77</v>
      </c>
      <c r="P19" s="463"/>
    </row>
    <row r="20" spans="2:16" s="445" customFormat="1" ht="23.25" customHeight="1">
      <c r="B20" s="610" t="s">
        <v>105</v>
      </c>
      <c r="C20" s="606"/>
      <c r="D20" s="542"/>
      <c r="E20" s="542"/>
      <c r="F20" s="542"/>
      <c r="G20" s="542"/>
      <c r="H20" s="542"/>
      <c r="I20" s="542"/>
      <c r="J20" s="608"/>
      <c r="K20" s="608"/>
      <c r="L20" s="608"/>
      <c r="M20" s="608"/>
      <c r="P20" s="463"/>
    </row>
    <row r="21" spans="2:16" s="445" customFormat="1" ht="23.25" customHeight="1">
      <c r="B21" s="609" t="s">
        <v>106</v>
      </c>
      <c r="C21" s="606"/>
      <c r="D21" s="612">
        <v>2594.2268276999998</v>
      </c>
      <c r="E21" s="612">
        <v>3020.8197905999996</v>
      </c>
      <c r="F21" s="612">
        <v>2724.0024446399998</v>
      </c>
      <c r="G21" s="612">
        <v>2652.2884101</v>
      </c>
      <c r="H21" s="612">
        <v>2623.62524424</v>
      </c>
      <c r="I21" s="612">
        <f>AVERAGE(D21:H21)</f>
        <v>2722.992543456</v>
      </c>
      <c r="J21" s="602">
        <v>16.443934599127186</v>
      </c>
      <c r="K21" s="602">
        <v>-9.8257217091737061</v>
      </c>
      <c r="L21" s="602">
        <v>-2.6326714456923916</v>
      </c>
      <c r="M21" s="602">
        <v>-1.0806956645759036</v>
      </c>
      <c r="P21" s="463"/>
    </row>
    <row r="22" spans="2:16" s="445" customFormat="1" ht="23.25" customHeight="1">
      <c r="B22" s="610" t="s">
        <v>107</v>
      </c>
      <c r="C22" s="606"/>
      <c r="D22" s="542"/>
      <c r="E22" s="542"/>
      <c r="F22" s="542"/>
      <c r="G22" s="542"/>
      <c r="H22" s="542"/>
      <c r="I22" s="542"/>
      <c r="J22" s="608"/>
      <c r="K22" s="608"/>
      <c r="L22" s="608"/>
      <c r="M22" s="608"/>
      <c r="P22" s="463"/>
    </row>
    <row r="23" spans="2:16" s="445" customFormat="1" ht="23.25" customHeight="1">
      <c r="B23" s="609" t="s">
        <v>108</v>
      </c>
      <c r="C23" s="606"/>
      <c r="D23" s="542">
        <v>48272.965872300003</v>
      </c>
      <c r="E23" s="542">
        <v>56210.940809399995</v>
      </c>
      <c r="F23" s="542">
        <v>50687.810195360005</v>
      </c>
      <c r="G23" s="542">
        <v>49353.366689900002</v>
      </c>
      <c r="H23" s="542">
        <v>48820.006995760006</v>
      </c>
      <c r="I23" s="599">
        <f>AVERAGE(D23:H23)</f>
        <v>50669.018112544007</v>
      </c>
      <c r="J23" s="602">
        <v>16.443934599127164</v>
      </c>
      <c r="K23" s="602">
        <v>-9.8257217091736955</v>
      </c>
      <c r="L23" s="602">
        <v>-2.6326714456924027</v>
      </c>
      <c r="M23" s="602">
        <v>-1.0806956645759036</v>
      </c>
      <c r="P23" s="463"/>
    </row>
    <row r="24" spans="2:16" s="445" customFormat="1" ht="23.25" customHeight="1">
      <c r="B24" s="610" t="s">
        <v>109</v>
      </c>
      <c r="C24" s="606"/>
      <c r="D24" s="542"/>
      <c r="E24" s="542"/>
      <c r="F24" s="542"/>
      <c r="G24" s="542"/>
      <c r="H24" s="542"/>
      <c r="I24" s="542"/>
      <c r="J24" s="608"/>
      <c r="K24" s="608"/>
      <c r="L24" s="608"/>
      <c r="M24" s="608"/>
      <c r="P24" s="463"/>
    </row>
    <row r="25" spans="2:16" s="445" customFormat="1" ht="23.25" customHeight="1">
      <c r="B25" s="605" t="s">
        <v>110</v>
      </c>
      <c r="C25" s="606"/>
      <c r="D25" s="599">
        <v>32523.000000000004</v>
      </c>
      <c r="E25" s="599">
        <v>32447.384999999998</v>
      </c>
      <c r="F25" s="599">
        <v>32576.289000000001</v>
      </c>
      <c r="G25" s="599">
        <v>32698.1</v>
      </c>
      <c r="H25" s="599">
        <v>33401.800000000003</v>
      </c>
      <c r="I25" s="542"/>
      <c r="J25" s="608"/>
      <c r="K25" s="608"/>
      <c r="L25" s="608"/>
      <c r="M25" s="608"/>
      <c r="P25" s="463"/>
    </row>
    <row r="26" spans="2:16" s="445" customFormat="1" ht="23.25" customHeight="1">
      <c r="B26" s="607" t="s">
        <v>111</v>
      </c>
      <c r="C26" s="606"/>
      <c r="D26" s="543"/>
      <c r="E26" s="543"/>
      <c r="F26" s="543"/>
      <c r="G26" s="543"/>
      <c r="H26" s="543"/>
      <c r="I26" s="543"/>
      <c r="J26" s="608"/>
      <c r="K26" s="608"/>
      <c r="L26" s="608"/>
      <c r="M26" s="608"/>
      <c r="P26" s="463"/>
    </row>
    <row r="27" spans="2:16" s="445" customFormat="1" ht="23.25" customHeight="1">
      <c r="B27" s="627" t="s">
        <v>112</v>
      </c>
      <c r="C27" s="628"/>
      <c r="D27" s="625">
        <v>1.4842716192325431</v>
      </c>
      <c r="E27" s="625">
        <v>1.7323719865067708</v>
      </c>
      <c r="F27" s="625">
        <v>1.5559725110297249</v>
      </c>
      <c r="G27" s="625">
        <v>1.5093649689095086</v>
      </c>
      <c r="H27" s="625">
        <v>1.4615980874012779</v>
      </c>
      <c r="I27" s="620">
        <f>AVERAGE(D27:H27)</f>
        <v>1.5487158346159651</v>
      </c>
      <c r="J27" s="630">
        <v>16.715294159064385</v>
      </c>
      <c r="K27" s="630">
        <v>-10.182540288748577</v>
      </c>
      <c r="L27" s="630">
        <v>-2.995396241889392</v>
      </c>
      <c r="M27" s="630">
        <v>-3.1647005523615324</v>
      </c>
      <c r="P27" s="463"/>
    </row>
    <row r="28" spans="2:16" s="445" customFormat="1" ht="23.25" customHeight="1">
      <c r="B28" s="631" t="s">
        <v>113</v>
      </c>
      <c r="C28" s="628"/>
      <c r="D28" s="634"/>
      <c r="E28" s="634"/>
      <c r="F28" s="634"/>
      <c r="G28" s="634"/>
      <c r="H28" s="634"/>
      <c r="I28" s="625"/>
      <c r="J28" s="635"/>
      <c r="K28" s="635"/>
      <c r="L28" s="635"/>
      <c r="M28" s="635"/>
      <c r="P28" s="463"/>
    </row>
    <row r="29" spans="2:16" s="445" customFormat="1" ht="23.25" customHeight="1">
      <c r="B29" s="616" t="s">
        <v>114</v>
      </c>
      <c r="C29" s="606"/>
      <c r="D29" s="542">
        <v>4.0664975869384739</v>
      </c>
      <c r="E29" s="542">
        <v>4.7462246205664949</v>
      </c>
      <c r="F29" s="542">
        <v>4.2629383863828085</v>
      </c>
      <c r="G29" s="542">
        <v>4.1352464901630377</v>
      </c>
      <c r="H29" s="542">
        <v>4.0043783216473372</v>
      </c>
      <c r="I29" s="599">
        <f>AVERAGE(D29:H29)</f>
        <v>4.2430570811396304</v>
      </c>
      <c r="J29" s="545"/>
      <c r="K29" s="545"/>
      <c r="L29" s="545"/>
      <c r="M29" s="545"/>
      <c r="P29" s="463"/>
    </row>
    <row r="30" spans="2:16" s="445" customFormat="1" ht="23.25" customHeight="1">
      <c r="B30" s="610" t="s">
        <v>115</v>
      </c>
      <c r="C30" s="606"/>
      <c r="D30" s="543"/>
      <c r="E30" s="543"/>
      <c r="F30" s="543"/>
      <c r="G30" s="543"/>
      <c r="H30" s="543"/>
      <c r="I30" s="542"/>
      <c r="J30" s="545"/>
      <c r="K30" s="545"/>
      <c r="L30" s="545"/>
      <c r="M30" s="545"/>
      <c r="P30" s="463"/>
    </row>
    <row r="31" spans="2:16" s="445" customFormat="1" ht="23.25" customHeight="1">
      <c r="B31" s="627" t="s">
        <v>116</v>
      </c>
      <c r="C31" s="628"/>
      <c r="D31" s="625">
        <v>130.16582100470427</v>
      </c>
      <c r="E31" s="625">
        <v>125.20455047895369</v>
      </c>
      <c r="F31" s="625">
        <v>130.61196306929907</v>
      </c>
      <c r="G31" s="625">
        <v>130.78545567633856</v>
      </c>
      <c r="H31" s="625">
        <v>130.89103289958516</v>
      </c>
      <c r="I31" s="620">
        <f>AVERAGE(D31:H31)</f>
        <v>129.53176462577613</v>
      </c>
      <c r="J31" s="635"/>
      <c r="K31" s="635"/>
      <c r="L31" s="635"/>
      <c r="M31" s="635"/>
      <c r="O31" s="443"/>
      <c r="P31" s="463"/>
    </row>
    <row r="32" spans="2:16" s="445" customFormat="1" ht="23.25" customHeight="1">
      <c r="B32" s="636" t="s">
        <v>117</v>
      </c>
      <c r="C32" s="628"/>
      <c r="D32" s="637"/>
      <c r="E32" s="637"/>
      <c r="F32" s="637"/>
      <c r="G32" s="637"/>
      <c r="H32" s="637"/>
      <c r="I32" s="637"/>
      <c r="J32" s="639"/>
      <c r="K32" s="639"/>
      <c r="L32" s="639"/>
      <c r="M32" s="639"/>
      <c r="P32" s="463"/>
    </row>
    <row r="33" spans="2:2" ht="19.899999999999999" customHeight="1">
      <c r="B33" s="587"/>
    </row>
  </sheetData>
  <sheetProtection password="CC3B" sheet="1"/>
  <mergeCells count="4">
    <mergeCell ref="J3:M3"/>
    <mergeCell ref="J4:M4"/>
    <mergeCell ref="B1:M1"/>
    <mergeCell ref="B2:M2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59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P37"/>
  <sheetViews>
    <sheetView showGridLines="0" defaultGridColor="0" view="pageBreakPreview" colorId="8" zoomScale="70" zoomScaleNormal="70" zoomScaleSheetLayoutView="70" workbookViewId="0">
      <selection activeCell="Q15" sqref="Q15"/>
    </sheetView>
  </sheetViews>
  <sheetFormatPr defaultColWidth="9.77734375" defaultRowHeight="18"/>
  <cols>
    <col min="1" max="1" width="9.77734375" style="395"/>
    <col min="2" max="2" width="12" style="76" customWidth="1"/>
    <col min="3" max="3" width="25.6640625" style="76" customWidth="1"/>
    <col min="4" max="6" width="16.6640625" style="76" bestFit="1" customWidth="1"/>
    <col min="7" max="9" width="16.6640625" style="395" bestFit="1" customWidth="1"/>
    <col min="10" max="12" width="12.33203125" style="395" customWidth="1"/>
    <col min="13" max="15" width="9.77734375" style="395"/>
    <col min="16" max="16" width="18.77734375" style="650" bestFit="1" customWidth="1"/>
    <col min="17" max="16384" width="9.77734375" style="395"/>
  </cols>
  <sheetData>
    <row r="1" spans="2:16" ht="24" customHeight="1">
      <c r="B1" s="747" t="s">
        <v>313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</row>
    <row r="2" spans="2:16" ht="28.5" customHeight="1">
      <c r="B2" s="748" t="s">
        <v>314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</row>
    <row r="3" spans="2:16" s="76" customFormat="1">
      <c r="B3" s="591"/>
      <c r="C3" s="438"/>
      <c r="D3" s="438"/>
      <c r="E3" s="438"/>
      <c r="F3" s="438"/>
      <c r="G3" s="439"/>
      <c r="H3" s="439"/>
      <c r="I3" s="439"/>
      <c r="J3" s="749" t="s">
        <v>99</v>
      </c>
      <c r="K3" s="749"/>
      <c r="L3" s="749"/>
      <c r="M3" s="749"/>
      <c r="P3" s="463"/>
    </row>
    <row r="4" spans="2:16" s="76" customFormat="1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50" t="s">
        <v>98</v>
      </c>
      <c r="K4" s="750"/>
      <c r="L4" s="750"/>
      <c r="M4" s="750"/>
      <c r="P4" s="463"/>
    </row>
    <row r="5" spans="2:16" s="76" customFormat="1" ht="30.75" customHeight="1">
      <c r="B5" s="591" t="s">
        <v>21</v>
      </c>
      <c r="C5" s="438"/>
      <c r="D5" s="595"/>
      <c r="E5" s="595"/>
      <c r="F5" s="595"/>
      <c r="G5" s="595"/>
      <c r="H5" s="595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  <c r="P5" s="463"/>
    </row>
    <row r="6" spans="2:16" s="1" customFormat="1" ht="36" customHeight="1">
      <c r="B6" s="660" t="s">
        <v>192</v>
      </c>
      <c r="C6" s="661"/>
      <c r="D6" s="662">
        <v>11283319899.200003</v>
      </c>
      <c r="E6" s="662">
        <v>13258121200.000002</v>
      </c>
      <c r="F6" s="662">
        <v>13994995959.999998</v>
      </c>
      <c r="G6" s="662">
        <v>14405178265.6</v>
      </c>
      <c r="H6" s="662">
        <v>16682971534</v>
      </c>
      <c r="I6" s="662">
        <f>AVERAGE(D6:H6)</f>
        <v>13924917371.76</v>
      </c>
      <c r="J6" s="622">
        <v>17.501952602974711</v>
      </c>
      <c r="K6" s="622">
        <v>5.5579123835434174</v>
      </c>
      <c r="L6" s="622">
        <v>2.9309212147854202</v>
      </c>
      <c r="M6" s="622">
        <v>15.812322668990774</v>
      </c>
      <c r="P6" s="663"/>
    </row>
    <row r="7" spans="2:16" s="1" customFormat="1">
      <c r="B7" s="658" t="s">
        <v>193</v>
      </c>
      <c r="C7" s="661"/>
      <c r="D7" s="664"/>
      <c r="E7" s="664"/>
      <c r="F7" s="664"/>
      <c r="G7" s="665"/>
      <c r="H7" s="665"/>
      <c r="I7" s="665"/>
      <c r="J7" s="644"/>
      <c r="K7" s="644"/>
      <c r="L7" s="644"/>
      <c r="M7" s="644"/>
      <c r="P7" s="663"/>
    </row>
    <row r="8" spans="2:16" s="1" customFormat="1" ht="23.25" customHeight="1">
      <c r="B8" s="666" t="s">
        <v>194</v>
      </c>
      <c r="C8" s="667"/>
      <c r="D8" s="668">
        <v>11282642567.200003</v>
      </c>
      <c r="E8" s="668">
        <v>13257689800.000002</v>
      </c>
      <c r="F8" s="668">
        <v>13994995959.999998</v>
      </c>
      <c r="G8" s="668">
        <v>14403474769.6</v>
      </c>
      <c r="H8" s="668">
        <v>16679122328</v>
      </c>
      <c r="I8" s="669">
        <f>AVERAGE(D8:H8)</f>
        <v>13923585084.960001</v>
      </c>
      <c r="J8" s="602">
        <v>17.505183037010319</v>
      </c>
      <c r="K8" s="602">
        <v>5.5613471964021777</v>
      </c>
      <c r="L8" s="602">
        <v>2.9187490354945611</v>
      </c>
      <c r="M8" s="602">
        <v>15.799295619991538</v>
      </c>
      <c r="P8" s="663"/>
    </row>
    <row r="9" spans="2:16" s="1" customFormat="1" ht="23.25" customHeight="1">
      <c r="B9" s="653" t="s">
        <v>195</v>
      </c>
      <c r="C9" s="667"/>
      <c r="D9" s="668"/>
      <c r="E9" s="668"/>
      <c r="F9" s="670"/>
      <c r="G9" s="670"/>
      <c r="H9" s="670"/>
      <c r="I9" s="670"/>
      <c r="J9" s="648"/>
      <c r="K9" s="648"/>
      <c r="L9" s="648"/>
      <c r="M9" s="602"/>
      <c r="P9" s="663"/>
    </row>
    <row r="10" spans="2:16" s="1" customFormat="1" ht="23.25" customHeight="1">
      <c r="B10" s="666" t="s">
        <v>196</v>
      </c>
      <c r="C10" s="667"/>
      <c r="D10" s="668">
        <v>677332</v>
      </c>
      <c r="E10" s="668">
        <v>431400</v>
      </c>
      <c r="F10" s="671" t="s">
        <v>77</v>
      </c>
      <c r="G10" s="668">
        <v>1703496</v>
      </c>
      <c r="H10" s="668">
        <v>3849205.9999999995</v>
      </c>
      <c r="I10" s="669">
        <f>AVERAGE(D10:H10)</f>
        <v>1665358.5</v>
      </c>
      <c r="J10" s="602">
        <v>-36.308929741987683</v>
      </c>
      <c r="K10" s="602">
        <v>-100</v>
      </c>
      <c r="L10" s="614" t="s">
        <v>77</v>
      </c>
      <c r="M10" s="602">
        <v>125.95920389598798</v>
      </c>
      <c r="P10" s="663"/>
    </row>
    <row r="11" spans="2:16" s="1" customFormat="1" ht="23.25" customHeight="1">
      <c r="B11" s="653" t="s">
        <v>197</v>
      </c>
      <c r="C11" s="667"/>
      <c r="D11" s="542"/>
      <c r="E11" s="542"/>
      <c r="F11" s="542"/>
      <c r="G11" s="646"/>
      <c r="H11" s="646"/>
      <c r="I11" s="646"/>
      <c r="J11" s="648"/>
      <c r="K11" s="648"/>
      <c r="L11" s="648"/>
      <c r="M11" s="648"/>
      <c r="P11" s="663"/>
    </row>
    <row r="12" spans="2:16" s="1" customFormat="1" ht="14.25" customHeight="1">
      <c r="B12" s="654"/>
      <c r="C12" s="667"/>
      <c r="D12" s="542"/>
      <c r="E12" s="542"/>
      <c r="F12" s="542"/>
      <c r="G12" s="646"/>
      <c r="H12" s="646"/>
      <c r="I12" s="646"/>
      <c r="J12" s="648"/>
      <c r="K12" s="648"/>
      <c r="L12" s="648"/>
      <c r="M12" s="648"/>
      <c r="P12" s="663"/>
    </row>
    <row r="13" spans="2:16" s="589" customFormat="1" ht="23.25" customHeight="1">
      <c r="B13" s="672" t="s">
        <v>198</v>
      </c>
      <c r="C13" s="673"/>
      <c r="D13" s="662">
        <v>11283319899.200003</v>
      </c>
      <c r="E13" s="662">
        <v>13258121200.000002</v>
      </c>
      <c r="F13" s="662">
        <v>13994995959.999998</v>
      </c>
      <c r="G13" s="662">
        <v>14405178265.599998</v>
      </c>
      <c r="H13" s="662">
        <v>16682971534</v>
      </c>
      <c r="I13" s="662">
        <f>AVERAGE(D13:H13)</f>
        <v>13924917371.76</v>
      </c>
      <c r="J13" s="630">
        <v>17.501952602974711</v>
      </c>
      <c r="K13" s="630">
        <v>5.5579123835434174</v>
      </c>
      <c r="L13" s="630">
        <v>2.930921214785398</v>
      </c>
      <c r="M13" s="630">
        <v>15.812322668990774</v>
      </c>
      <c r="P13" s="674"/>
    </row>
    <row r="14" spans="2:16" s="589" customFormat="1" ht="23.25" customHeight="1">
      <c r="B14" s="659" t="s">
        <v>199</v>
      </c>
      <c r="C14" s="673"/>
      <c r="D14" s="664"/>
      <c r="E14" s="664"/>
      <c r="F14" s="664"/>
      <c r="G14" s="664"/>
      <c r="H14" s="664"/>
      <c r="I14" s="664"/>
      <c r="J14" s="632"/>
      <c r="K14" s="632"/>
      <c r="L14" s="632"/>
      <c r="M14" s="632"/>
      <c r="P14" s="674"/>
    </row>
    <row r="15" spans="2:16" s="589" customFormat="1" ht="23.25" customHeight="1">
      <c r="B15" s="675" t="s">
        <v>310</v>
      </c>
      <c r="C15" s="676"/>
      <c r="D15" s="668">
        <v>1706814555</v>
      </c>
      <c r="E15" s="668">
        <v>1633671428</v>
      </c>
      <c r="F15" s="668">
        <v>1756371970</v>
      </c>
      <c r="G15" s="668">
        <v>1186545534</v>
      </c>
      <c r="H15" s="668">
        <v>1022883128</v>
      </c>
      <c r="I15" s="669">
        <f>AVERAGE(D15:H15)</f>
        <v>1461257323</v>
      </c>
      <c r="J15" s="602">
        <v>-4.2853587570912177</v>
      </c>
      <c r="K15" s="602">
        <v>7.5107233864164735</v>
      </c>
      <c r="L15" s="602">
        <v>-32.443380202657188</v>
      </c>
      <c r="M15" s="602">
        <v>-13.793183768369399</v>
      </c>
      <c r="P15" s="674"/>
    </row>
    <row r="16" spans="2:16" s="589" customFormat="1" ht="23.25" customHeight="1">
      <c r="B16" s="656" t="s">
        <v>200</v>
      </c>
      <c r="C16" s="676"/>
      <c r="D16" s="668"/>
      <c r="E16" s="668"/>
      <c r="F16" s="668"/>
      <c r="G16" s="668"/>
      <c r="H16" s="668"/>
      <c r="I16" s="668"/>
      <c r="J16" s="608"/>
      <c r="K16" s="608"/>
      <c r="L16" s="608"/>
      <c r="M16" s="608"/>
      <c r="P16" s="674"/>
    </row>
    <row r="17" spans="2:16" s="589" customFormat="1" ht="23.25" customHeight="1">
      <c r="B17" s="675" t="s">
        <v>311</v>
      </c>
      <c r="C17" s="676"/>
      <c r="D17" s="677" t="s">
        <v>77</v>
      </c>
      <c r="E17" s="677" t="s">
        <v>77</v>
      </c>
      <c r="F17" s="677" t="s">
        <v>77</v>
      </c>
      <c r="G17" s="677" t="s">
        <v>77</v>
      </c>
      <c r="H17" s="677" t="s">
        <v>77</v>
      </c>
      <c r="I17" s="677" t="s">
        <v>77</v>
      </c>
      <c r="J17" s="614" t="s">
        <v>77</v>
      </c>
      <c r="K17" s="614" t="s">
        <v>77</v>
      </c>
      <c r="L17" s="614" t="s">
        <v>77</v>
      </c>
      <c r="M17" s="614" t="s">
        <v>77</v>
      </c>
      <c r="P17" s="674"/>
    </row>
    <row r="18" spans="2:16" s="589" customFormat="1" ht="23.25" customHeight="1">
      <c r="B18" s="656" t="s">
        <v>312</v>
      </c>
      <c r="C18" s="676"/>
      <c r="D18" s="668"/>
      <c r="E18" s="668"/>
      <c r="F18" s="668"/>
      <c r="G18" s="668"/>
      <c r="H18" s="668"/>
      <c r="I18" s="668"/>
      <c r="J18" s="608"/>
      <c r="K18" s="608"/>
      <c r="L18" s="608"/>
      <c r="M18" s="608"/>
      <c r="P18" s="674"/>
    </row>
    <row r="19" spans="2:16" s="589" customFormat="1" ht="23.25" customHeight="1">
      <c r="B19" s="675" t="s">
        <v>201</v>
      </c>
      <c r="C19" s="676"/>
      <c r="D19" s="677" t="s">
        <v>77</v>
      </c>
      <c r="E19" s="677" t="s">
        <v>77</v>
      </c>
      <c r="F19" s="677" t="s">
        <v>77</v>
      </c>
      <c r="G19" s="677" t="s">
        <v>77</v>
      </c>
      <c r="H19" s="677" t="s">
        <v>77</v>
      </c>
      <c r="I19" s="677" t="s">
        <v>77</v>
      </c>
      <c r="J19" s="614" t="s">
        <v>77</v>
      </c>
      <c r="K19" s="614" t="s">
        <v>77</v>
      </c>
      <c r="L19" s="614" t="s">
        <v>77</v>
      </c>
      <c r="M19" s="614" t="s">
        <v>77</v>
      </c>
      <c r="P19" s="674"/>
    </row>
    <row r="20" spans="2:16" s="589" customFormat="1" ht="23.25" customHeight="1">
      <c r="B20" s="656" t="s">
        <v>202</v>
      </c>
      <c r="C20" s="676"/>
      <c r="D20" s="668"/>
      <c r="E20" s="668"/>
      <c r="F20" s="668"/>
      <c r="G20" s="668"/>
      <c r="H20" s="668"/>
      <c r="I20" s="668"/>
      <c r="J20" s="608"/>
      <c r="K20" s="608"/>
      <c r="L20" s="608"/>
      <c r="M20" s="608"/>
      <c r="P20" s="674"/>
    </row>
    <row r="21" spans="2:16" s="589" customFormat="1" ht="23.25" customHeight="1">
      <c r="B21" s="675" t="s">
        <v>203</v>
      </c>
      <c r="C21" s="676"/>
      <c r="D21" s="677" t="s">
        <v>77</v>
      </c>
      <c r="E21" s="677" t="s">
        <v>77</v>
      </c>
      <c r="F21" s="677" t="s">
        <v>77</v>
      </c>
      <c r="G21" s="677" t="s">
        <v>77</v>
      </c>
      <c r="H21" s="677" t="s">
        <v>77</v>
      </c>
      <c r="I21" s="677" t="s">
        <v>77</v>
      </c>
      <c r="J21" s="614" t="s">
        <v>77</v>
      </c>
      <c r="K21" s="614" t="s">
        <v>77</v>
      </c>
      <c r="L21" s="614" t="s">
        <v>77</v>
      </c>
      <c r="M21" s="614" t="s">
        <v>77</v>
      </c>
      <c r="P21" s="674"/>
    </row>
    <row r="22" spans="2:16" s="589" customFormat="1" ht="23.25" customHeight="1">
      <c r="B22" s="656" t="s">
        <v>204</v>
      </c>
      <c r="C22" s="676"/>
      <c r="D22" s="668"/>
      <c r="E22" s="668"/>
      <c r="F22" s="668"/>
      <c r="G22" s="668"/>
      <c r="H22" s="668"/>
      <c r="I22" s="668"/>
      <c r="J22" s="608"/>
      <c r="K22" s="608"/>
      <c r="L22" s="608"/>
      <c r="M22" s="608"/>
      <c r="P22" s="674"/>
    </row>
    <row r="23" spans="2:16" s="589" customFormat="1" ht="23.25" customHeight="1">
      <c r="B23" s="675" t="s">
        <v>205</v>
      </c>
      <c r="C23" s="676"/>
      <c r="D23" s="677">
        <v>718237900.81500018</v>
      </c>
      <c r="E23" s="677">
        <v>871833732.9000001</v>
      </c>
      <c r="F23" s="677">
        <v>917896799.24999988</v>
      </c>
      <c r="G23" s="677">
        <v>991397454.87</v>
      </c>
      <c r="H23" s="677">
        <v>1174506630.45</v>
      </c>
      <c r="I23" s="677">
        <f>AVERAGE(D23:H23)</f>
        <v>934774503.65699995</v>
      </c>
      <c r="J23" s="602">
        <v>21.385091473272499</v>
      </c>
      <c r="K23" s="602">
        <v>5.2834691537776646</v>
      </c>
      <c r="L23" s="602">
        <v>8.0075075629478576</v>
      </c>
      <c r="M23" s="602">
        <v>18.469804888092114</v>
      </c>
      <c r="P23" s="674"/>
    </row>
    <row r="24" spans="2:16" s="589" customFormat="1" ht="23.25" customHeight="1">
      <c r="B24" s="656" t="s">
        <v>206</v>
      </c>
      <c r="C24" s="676"/>
      <c r="D24" s="668"/>
      <c r="E24" s="668"/>
      <c r="F24" s="668"/>
      <c r="G24" s="668"/>
      <c r="H24" s="668"/>
      <c r="I24" s="668"/>
      <c r="J24" s="608"/>
      <c r="K24" s="608"/>
      <c r="L24" s="608"/>
      <c r="M24" s="608"/>
      <c r="P24" s="674"/>
    </row>
    <row r="25" spans="2:16" s="589" customFormat="1" ht="23.25" customHeight="1">
      <c r="B25" s="675" t="s">
        <v>207</v>
      </c>
      <c r="C25" s="676"/>
      <c r="D25" s="668">
        <v>8858267443.3850021</v>
      </c>
      <c r="E25" s="668">
        <v>10752616039.100002</v>
      </c>
      <c r="F25" s="668">
        <v>11320727190.749998</v>
      </c>
      <c r="G25" s="668">
        <v>12227235276.73</v>
      </c>
      <c r="H25" s="668">
        <v>14485581775.549999</v>
      </c>
      <c r="I25" s="669">
        <f>AVERAGE(D25:H25)</f>
        <v>11528885545.103001</v>
      </c>
      <c r="J25" s="602">
        <v>21.385091473272499</v>
      </c>
      <c r="K25" s="602">
        <v>5.2834691537776424</v>
      </c>
      <c r="L25" s="602">
        <v>8.0075075629478576</v>
      </c>
      <c r="M25" s="602">
        <v>18.469804888092114</v>
      </c>
      <c r="P25" s="674"/>
    </row>
    <row r="26" spans="2:16" s="589" customFormat="1" ht="23.25" customHeight="1">
      <c r="B26" s="656" t="s">
        <v>208</v>
      </c>
      <c r="C26" s="676"/>
      <c r="D26" s="668"/>
      <c r="E26" s="668"/>
      <c r="F26" s="668"/>
      <c r="G26" s="668"/>
      <c r="H26" s="668"/>
      <c r="I26" s="668"/>
      <c r="J26" s="608"/>
      <c r="K26" s="608"/>
      <c r="L26" s="608"/>
      <c r="M26" s="608"/>
      <c r="P26" s="674"/>
    </row>
    <row r="27" spans="2:16" s="589" customFormat="1" ht="23.25" customHeight="1">
      <c r="B27" s="678" t="s">
        <v>110</v>
      </c>
      <c r="C27" s="676"/>
      <c r="D27" s="599">
        <v>32523.000000000004</v>
      </c>
      <c r="E27" s="599">
        <v>32447.384999999998</v>
      </c>
      <c r="F27" s="599">
        <v>32576.289000000001</v>
      </c>
      <c r="G27" s="599">
        <v>32698.1</v>
      </c>
      <c r="H27" s="599">
        <v>33401.800000000003</v>
      </c>
      <c r="I27" s="542"/>
      <c r="J27" s="608"/>
      <c r="K27" s="608"/>
      <c r="L27" s="608"/>
      <c r="M27" s="608"/>
      <c r="P27" s="674"/>
    </row>
    <row r="28" spans="2:16" s="589" customFormat="1" ht="23.25" customHeight="1">
      <c r="B28" s="655" t="s">
        <v>111</v>
      </c>
      <c r="C28" s="676"/>
      <c r="D28" s="543"/>
      <c r="E28" s="543"/>
      <c r="F28" s="543"/>
      <c r="G28" s="543"/>
      <c r="H28" s="543"/>
      <c r="I28" s="543"/>
      <c r="J28" s="608"/>
      <c r="K28" s="608"/>
      <c r="L28" s="608"/>
      <c r="M28" s="608"/>
      <c r="P28" s="674"/>
    </row>
    <row r="29" spans="2:16" s="589" customFormat="1" ht="23.25" customHeight="1">
      <c r="B29" s="678" t="s">
        <v>209</v>
      </c>
      <c r="C29" s="676"/>
      <c r="D29" s="668">
        <v>272.36932150739477</v>
      </c>
      <c r="E29" s="668">
        <v>331.38621306770955</v>
      </c>
      <c r="F29" s="668">
        <v>347.51432831253425</v>
      </c>
      <c r="G29" s="668">
        <v>373.94329568782285</v>
      </c>
      <c r="H29" s="668">
        <v>433.67668136298033</v>
      </c>
      <c r="I29" s="599">
        <f>AVERAGE(D29:H29)</f>
        <v>351.77796798768838</v>
      </c>
      <c r="J29" s="602">
        <v>21.667965846407732</v>
      </c>
      <c r="K29" s="602">
        <v>4.8668636801523668</v>
      </c>
      <c r="L29" s="602">
        <v>7.6051446579549209</v>
      </c>
      <c r="M29" s="602">
        <v>15.973915394120187</v>
      </c>
      <c r="P29" s="674"/>
    </row>
    <row r="30" spans="2:16" s="589" customFormat="1" ht="23.25" customHeight="1">
      <c r="B30" s="655" t="s">
        <v>210</v>
      </c>
      <c r="C30" s="676"/>
      <c r="D30" s="543"/>
      <c r="E30" s="543"/>
      <c r="F30" s="543"/>
      <c r="G30" s="543"/>
      <c r="H30" s="543"/>
      <c r="I30" s="542"/>
      <c r="J30" s="545"/>
      <c r="K30" s="545"/>
      <c r="L30" s="545"/>
      <c r="M30" s="545"/>
      <c r="P30" s="674"/>
    </row>
    <row r="31" spans="2:16" s="589" customFormat="1" ht="23.25" customHeight="1">
      <c r="B31" s="672" t="s">
        <v>112</v>
      </c>
      <c r="C31" s="673"/>
      <c r="D31" s="625">
        <v>16.342159290443686</v>
      </c>
      <c r="E31" s="625">
        <v>19.883172784062573</v>
      </c>
      <c r="F31" s="625">
        <v>20.850859698752053</v>
      </c>
      <c r="G31" s="625">
        <v>22.43659774126937</v>
      </c>
      <c r="H31" s="625">
        <v>26.020600881778822</v>
      </c>
      <c r="I31" s="620">
        <f>AVERAGE(D31:H31)</f>
        <v>21.1066780792613</v>
      </c>
      <c r="J31" s="630"/>
      <c r="K31" s="630"/>
      <c r="L31" s="630"/>
      <c r="M31" s="630"/>
      <c r="P31" s="674"/>
    </row>
    <row r="32" spans="2:16" s="589" customFormat="1" ht="23.25" customHeight="1">
      <c r="B32" s="659" t="s">
        <v>113</v>
      </c>
      <c r="C32" s="673"/>
      <c r="D32" s="634"/>
      <c r="E32" s="634"/>
      <c r="F32" s="634"/>
      <c r="G32" s="634"/>
      <c r="H32" s="634"/>
      <c r="I32" s="625"/>
      <c r="J32" s="635"/>
      <c r="K32" s="635"/>
      <c r="L32" s="635"/>
      <c r="M32" s="635"/>
      <c r="P32" s="674"/>
    </row>
    <row r="33" spans="2:16" s="589" customFormat="1" ht="23.25" customHeight="1">
      <c r="B33" s="679" t="s">
        <v>114</v>
      </c>
      <c r="C33" s="676"/>
      <c r="D33" s="542">
        <v>44.773039151900505</v>
      </c>
      <c r="E33" s="542">
        <v>54.474445983733077</v>
      </c>
      <c r="F33" s="542">
        <v>57.125643010279603</v>
      </c>
      <c r="G33" s="542">
        <v>61.47013079799828</v>
      </c>
      <c r="H33" s="542">
        <v>71.289317484325537</v>
      </c>
      <c r="I33" s="599">
        <f>AVERAGE(D33:H33)</f>
        <v>57.826515285647403</v>
      </c>
      <c r="J33" s="545"/>
      <c r="K33" s="545"/>
      <c r="L33" s="545"/>
      <c r="M33" s="545"/>
      <c r="P33" s="674"/>
    </row>
    <row r="34" spans="2:16" s="589" customFormat="1" ht="23.25" customHeight="1">
      <c r="B34" s="656" t="s">
        <v>115</v>
      </c>
      <c r="C34" s="676"/>
      <c r="D34" s="543"/>
      <c r="E34" s="543"/>
      <c r="F34" s="543"/>
      <c r="G34" s="543"/>
      <c r="H34" s="543"/>
      <c r="I34" s="542"/>
      <c r="J34" s="545"/>
      <c r="K34" s="545"/>
      <c r="L34" s="545"/>
      <c r="M34" s="545"/>
      <c r="P34" s="674"/>
    </row>
    <row r="35" spans="2:16" s="589" customFormat="1" ht="23.25" customHeight="1">
      <c r="B35" s="672" t="s">
        <v>116</v>
      </c>
      <c r="C35" s="673"/>
      <c r="D35" s="625">
        <v>117.81586457353485</v>
      </c>
      <c r="E35" s="625">
        <v>114.05004159365902</v>
      </c>
      <c r="F35" s="625">
        <v>114.35105753257153</v>
      </c>
      <c r="G35" s="625">
        <v>108.96342354052668</v>
      </c>
      <c r="H35" s="625">
        <v>106.50720414585635</v>
      </c>
      <c r="I35" s="620">
        <f>AVERAGE(D35:H35)</f>
        <v>112.33751827722968</v>
      </c>
      <c r="J35" s="635"/>
      <c r="K35" s="635"/>
      <c r="L35" s="635"/>
      <c r="M35" s="635"/>
      <c r="P35" s="674"/>
    </row>
    <row r="36" spans="2:16" s="589" customFormat="1" ht="23.25" customHeight="1">
      <c r="B36" s="659" t="s">
        <v>117</v>
      </c>
      <c r="C36" s="673"/>
      <c r="D36" s="634"/>
      <c r="E36" s="634"/>
      <c r="F36" s="634"/>
      <c r="G36" s="634"/>
      <c r="H36" s="634"/>
      <c r="I36" s="634"/>
      <c r="J36" s="635"/>
      <c r="K36" s="635"/>
      <c r="L36" s="635"/>
      <c r="M36" s="635"/>
      <c r="P36" s="674"/>
    </row>
    <row r="37" spans="2:16" s="1" customFormat="1" ht="19.899999999999999" customHeight="1">
      <c r="B37" s="652"/>
      <c r="C37" s="657"/>
      <c r="D37" s="657"/>
      <c r="E37" s="657"/>
      <c r="F37" s="657"/>
      <c r="G37" s="6"/>
      <c r="H37" s="6"/>
      <c r="I37" s="6"/>
      <c r="J37" s="6"/>
      <c r="K37" s="6"/>
      <c r="L37" s="6"/>
      <c r="M37" s="6"/>
      <c r="P37" s="663"/>
    </row>
  </sheetData>
  <sheetProtection password="CC3B" sheet="1"/>
  <mergeCells count="4">
    <mergeCell ref="B1:L1"/>
    <mergeCell ref="B2:L2"/>
    <mergeCell ref="J3:M3"/>
    <mergeCell ref="J4:M4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56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B1:P32"/>
  <sheetViews>
    <sheetView showGridLines="0" defaultGridColor="0" view="pageBreakPreview" colorId="8" zoomScale="85" zoomScaleNormal="70" zoomScaleSheetLayoutView="85" workbookViewId="0">
      <selection activeCell="B6" sqref="B6"/>
    </sheetView>
  </sheetViews>
  <sheetFormatPr defaultColWidth="9.77734375" defaultRowHeight="18"/>
  <cols>
    <col min="1" max="1" width="9.77734375" style="395"/>
    <col min="2" max="2" width="12" style="76" customWidth="1"/>
    <col min="3" max="3" width="25.6640625" style="76" customWidth="1"/>
    <col min="4" max="6" width="14.44140625" style="76" customWidth="1"/>
    <col min="7" max="8" width="14.44140625" style="395" customWidth="1"/>
    <col min="9" max="9" width="14.33203125" style="395" customWidth="1"/>
    <col min="10" max="12" width="12.33203125" style="395" customWidth="1"/>
    <col min="13" max="15" width="9.77734375" style="395"/>
    <col min="16" max="16" width="13.5546875" style="395" bestFit="1" customWidth="1"/>
    <col min="17" max="16384" width="9.77734375" style="395"/>
  </cols>
  <sheetData>
    <row r="1" spans="2:16" ht="24" customHeight="1">
      <c r="B1" s="747" t="s">
        <v>337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</row>
    <row r="2" spans="2:16" ht="28.5" customHeight="1">
      <c r="B2" s="748" t="s">
        <v>338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</row>
    <row r="3" spans="2:16" s="76" customFormat="1">
      <c r="B3" s="591"/>
      <c r="C3" s="438"/>
      <c r="D3" s="438"/>
      <c r="E3" s="438"/>
      <c r="F3" s="438"/>
      <c r="G3" s="439"/>
      <c r="H3" s="439"/>
      <c r="I3" s="439"/>
      <c r="J3" s="749" t="s">
        <v>99</v>
      </c>
      <c r="K3" s="749"/>
      <c r="L3" s="749"/>
      <c r="M3" s="749"/>
    </row>
    <row r="4" spans="2:16" s="76" customFormat="1">
      <c r="B4" s="593" t="s">
        <v>20</v>
      </c>
      <c r="C4" s="438"/>
      <c r="D4" s="594">
        <v>2019</v>
      </c>
      <c r="E4" s="594">
        <v>2020</v>
      </c>
      <c r="F4" s="594">
        <v>2021</v>
      </c>
      <c r="G4" s="594">
        <v>2022</v>
      </c>
      <c r="H4" s="594">
        <v>2023</v>
      </c>
      <c r="I4" s="594" t="s">
        <v>96</v>
      </c>
      <c r="J4" s="750" t="s">
        <v>98</v>
      </c>
      <c r="K4" s="750"/>
      <c r="L4" s="750"/>
      <c r="M4" s="750"/>
    </row>
    <row r="5" spans="2:16" s="76" customFormat="1" ht="30.75" customHeight="1">
      <c r="B5" s="591" t="s">
        <v>21</v>
      </c>
      <c r="C5" s="438"/>
      <c r="D5" s="595"/>
      <c r="E5" s="595"/>
      <c r="F5" s="595"/>
      <c r="G5" s="595"/>
      <c r="H5" s="595"/>
      <c r="I5" s="595" t="s">
        <v>97</v>
      </c>
      <c r="J5" s="597" t="s">
        <v>294</v>
      </c>
      <c r="K5" s="597" t="s">
        <v>295</v>
      </c>
      <c r="L5" s="597" t="s">
        <v>296</v>
      </c>
      <c r="M5" s="597" t="s">
        <v>297</v>
      </c>
    </row>
    <row r="6" spans="2:16" s="1" customFormat="1" ht="36" customHeight="1">
      <c r="B6" s="660" t="s">
        <v>315</v>
      </c>
      <c r="C6" s="661"/>
      <c r="D6" s="620">
        <v>70630844.310000002</v>
      </c>
      <c r="E6" s="620">
        <v>77385200.170000002</v>
      </c>
      <c r="F6" s="620">
        <v>81723934.780000001</v>
      </c>
      <c r="G6" s="620">
        <v>82146086.605999991</v>
      </c>
      <c r="H6" s="620">
        <v>74091885.003999993</v>
      </c>
      <c r="I6" s="620">
        <f>AVERAGE(D6:H6)</f>
        <v>77195590.173999995</v>
      </c>
      <c r="J6" s="622">
        <v>9.562898371078532</v>
      </c>
      <c r="K6" s="622">
        <v>5.6066723358841886</v>
      </c>
      <c r="L6" s="622">
        <v>0.51655837073485422</v>
      </c>
      <c r="M6" s="622">
        <v>-9.8047295188030468</v>
      </c>
      <c r="P6" s="663"/>
    </row>
    <row r="7" spans="2:16" s="1" customFormat="1">
      <c r="B7" s="658" t="s">
        <v>316</v>
      </c>
      <c r="C7" s="661"/>
      <c r="D7" s="625"/>
      <c r="E7" s="625"/>
      <c r="F7" s="625"/>
      <c r="G7" s="642"/>
      <c r="H7" s="642"/>
      <c r="I7" s="642"/>
      <c r="J7" s="644"/>
      <c r="K7" s="644"/>
      <c r="L7" s="644"/>
      <c r="M7" s="644"/>
      <c r="P7" s="663"/>
    </row>
    <row r="8" spans="2:16" s="1" customFormat="1" ht="23.25" customHeight="1">
      <c r="B8" s="666" t="s">
        <v>317</v>
      </c>
      <c r="C8" s="667"/>
      <c r="D8" s="542">
        <v>40579940.780000001</v>
      </c>
      <c r="E8" s="542">
        <v>41777700</v>
      </c>
      <c r="F8" s="542">
        <v>38728898</v>
      </c>
      <c r="G8" s="542">
        <v>38951248.639999993</v>
      </c>
      <c r="H8" s="542">
        <v>40111877.399999999</v>
      </c>
      <c r="I8" s="599">
        <f>AVERAGE(D8:H8)</f>
        <v>40029932.964000002</v>
      </c>
      <c r="J8" s="602">
        <v>2.9516041595366804</v>
      </c>
      <c r="K8" s="602">
        <v>-7.2976779478046927</v>
      </c>
      <c r="L8" s="602">
        <v>0.57412075086669123</v>
      </c>
      <c r="M8" s="602">
        <v>2.979695903273627</v>
      </c>
      <c r="P8" s="663"/>
    </row>
    <row r="9" spans="2:16" s="1" customFormat="1" ht="23.25" customHeight="1">
      <c r="B9" s="653" t="s">
        <v>318</v>
      </c>
      <c r="C9" s="667"/>
      <c r="D9" s="542"/>
      <c r="E9" s="542"/>
      <c r="F9" s="646"/>
      <c r="G9" s="646"/>
      <c r="H9" s="646"/>
      <c r="I9" s="646"/>
      <c r="J9" s="648"/>
      <c r="K9" s="648"/>
      <c r="L9" s="648"/>
      <c r="M9" s="648"/>
      <c r="P9" s="663"/>
    </row>
    <row r="10" spans="2:16" s="1" customFormat="1" ht="23.25" customHeight="1">
      <c r="B10" s="666" t="s">
        <v>319</v>
      </c>
      <c r="C10" s="667"/>
      <c r="D10" s="542">
        <v>30050903.529999997</v>
      </c>
      <c r="E10" s="542">
        <v>35607500.170000002</v>
      </c>
      <c r="F10" s="542">
        <v>42995036.780000009</v>
      </c>
      <c r="G10" s="542">
        <v>43194837.965999998</v>
      </c>
      <c r="H10" s="542">
        <v>33980007.603999995</v>
      </c>
      <c r="I10" s="599">
        <f>AVERAGE(D10:H10)</f>
        <v>37165657.210000001</v>
      </c>
      <c r="J10" s="602">
        <v>18.490614215485479</v>
      </c>
      <c r="K10" s="602">
        <v>20.747136346920936</v>
      </c>
      <c r="L10" s="602">
        <v>0.46470755920584583</v>
      </c>
      <c r="M10" s="602">
        <v>-21.333174971632683</v>
      </c>
      <c r="P10" s="663"/>
    </row>
    <row r="11" spans="2:16" s="1" customFormat="1" ht="23.25" customHeight="1">
      <c r="B11" s="653" t="s">
        <v>320</v>
      </c>
      <c r="C11" s="667"/>
      <c r="D11" s="542"/>
      <c r="E11" s="542"/>
      <c r="F11" s="542"/>
      <c r="G11" s="646"/>
      <c r="H11" s="646"/>
      <c r="I11" s="646"/>
      <c r="J11" s="648"/>
      <c r="K11" s="648"/>
      <c r="L11" s="648"/>
      <c r="M11" s="648"/>
      <c r="P11" s="663"/>
    </row>
    <row r="12" spans="2:16" s="1" customFormat="1" ht="14.25" customHeight="1">
      <c r="B12" s="654"/>
      <c r="C12" s="667"/>
      <c r="D12" s="542"/>
      <c r="E12" s="542"/>
      <c r="F12" s="542"/>
      <c r="G12" s="646"/>
      <c r="H12" s="646"/>
      <c r="I12" s="646"/>
      <c r="J12" s="648"/>
      <c r="K12" s="648"/>
      <c r="L12" s="648"/>
      <c r="M12" s="648"/>
      <c r="P12" s="663"/>
    </row>
    <row r="13" spans="2:16" s="589" customFormat="1" ht="23.25" customHeight="1">
      <c r="B13" s="672" t="s">
        <v>321</v>
      </c>
      <c r="C13" s="673"/>
      <c r="D13" s="620">
        <v>70630844.310000002</v>
      </c>
      <c r="E13" s="620">
        <v>77385200.170000002</v>
      </c>
      <c r="F13" s="620">
        <v>81723934.780000001</v>
      </c>
      <c r="G13" s="620">
        <v>82146086.605999991</v>
      </c>
      <c r="H13" s="620">
        <v>74091885.003999993</v>
      </c>
      <c r="I13" s="620">
        <f>AVERAGE(D13:H13)</f>
        <v>77195590.173999995</v>
      </c>
      <c r="J13" s="630">
        <v>9.562898371078532</v>
      </c>
      <c r="K13" s="630">
        <v>5.6066723358841886</v>
      </c>
      <c r="L13" s="630">
        <v>0.51655837073485422</v>
      </c>
      <c r="M13" s="630">
        <v>-9.8047295188030468</v>
      </c>
      <c r="P13" s="674"/>
    </row>
    <row r="14" spans="2:16" s="589" customFormat="1" ht="23.25" customHeight="1">
      <c r="B14" s="659" t="s">
        <v>322</v>
      </c>
      <c r="C14" s="673"/>
      <c r="D14" s="625"/>
      <c r="E14" s="625"/>
      <c r="F14" s="625"/>
      <c r="G14" s="625"/>
      <c r="H14" s="625"/>
      <c r="I14" s="625"/>
      <c r="J14" s="632"/>
      <c r="K14" s="632"/>
      <c r="L14" s="632"/>
      <c r="M14" s="632"/>
      <c r="P14" s="674"/>
    </row>
    <row r="15" spans="2:16" s="589" customFormat="1" ht="23.25" customHeight="1">
      <c r="B15" s="675" t="s">
        <v>323</v>
      </c>
      <c r="C15" s="676"/>
      <c r="D15" s="542">
        <v>2211600</v>
      </c>
      <c r="E15" s="542">
        <v>12296769.960000001</v>
      </c>
      <c r="F15" s="542">
        <v>13372841.519999998</v>
      </c>
      <c r="G15" s="542">
        <v>14200318.566</v>
      </c>
      <c r="H15" s="542">
        <v>14071915.199999999</v>
      </c>
      <c r="I15" s="599">
        <f>AVERAGE(D15:H15)</f>
        <v>11230689.049199998</v>
      </c>
      <c r="J15" s="602">
        <v>456.01238741182863</v>
      </c>
      <c r="K15" s="602">
        <v>8.7508472834763484</v>
      </c>
      <c r="L15" s="602">
        <v>6.1877428575105364</v>
      </c>
      <c r="M15" s="602">
        <v>-0.9042287706660157</v>
      </c>
      <c r="P15" s="674"/>
    </row>
    <row r="16" spans="2:16" s="589" customFormat="1" ht="23.25" customHeight="1">
      <c r="B16" s="656" t="s">
        <v>324</v>
      </c>
      <c r="C16" s="676"/>
      <c r="D16" s="542"/>
      <c r="E16" s="542"/>
      <c r="F16" s="542"/>
      <c r="G16" s="542"/>
      <c r="H16" s="542"/>
      <c r="I16" s="542"/>
      <c r="J16" s="608"/>
      <c r="K16" s="608"/>
      <c r="L16" s="608"/>
      <c r="M16" s="608"/>
      <c r="P16" s="674"/>
    </row>
    <row r="17" spans="2:16" s="589" customFormat="1" ht="23.25" customHeight="1">
      <c r="B17" s="675" t="s">
        <v>325</v>
      </c>
      <c r="C17" s="676"/>
      <c r="D17" s="612" t="s">
        <v>77</v>
      </c>
      <c r="E17" s="612" t="s">
        <v>77</v>
      </c>
      <c r="F17" s="612" t="s">
        <v>77</v>
      </c>
      <c r="G17" s="612" t="s">
        <v>77</v>
      </c>
      <c r="H17" s="612" t="s">
        <v>77</v>
      </c>
      <c r="I17" s="612" t="s">
        <v>77</v>
      </c>
      <c r="J17" s="614" t="s">
        <v>77</v>
      </c>
      <c r="K17" s="614" t="s">
        <v>77</v>
      </c>
      <c r="L17" s="614" t="s">
        <v>77</v>
      </c>
      <c r="M17" s="614" t="s">
        <v>77</v>
      </c>
      <c r="P17" s="674"/>
    </row>
    <row r="18" spans="2:16" s="589" customFormat="1" ht="23.25" customHeight="1">
      <c r="B18" s="656" t="s">
        <v>326</v>
      </c>
      <c r="C18" s="676"/>
      <c r="D18" s="542"/>
      <c r="E18" s="542"/>
      <c r="F18" s="542"/>
      <c r="G18" s="542"/>
      <c r="H18" s="542"/>
      <c r="I18" s="542"/>
      <c r="J18" s="608"/>
      <c r="K18" s="608"/>
      <c r="L18" s="608"/>
      <c r="M18" s="608"/>
      <c r="P18" s="674"/>
    </row>
    <row r="19" spans="2:16" s="589" customFormat="1" ht="23.25" customHeight="1">
      <c r="B19" s="675" t="s">
        <v>327</v>
      </c>
      <c r="C19" s="676"/>
      <c r="D19" s="612" t="s">
        <v>77</v>
      </c>
      <c r="E19" s="612" t="s">
        <v>77</v>
      </c>
      <c r="F19" s="612" t="s">
        <v>77</v>
      </c>
      <c r="G19" s="612" t="s">
        <v>77</v>
      </c>
      <c r="H19" s="612" t="s">
        <v>77</v>
      </c>
      <c r="I19" s="612" t="s">
        <v>77</v>
      </c>
      <c r="J19" s="614" t="s">
        <v>77</v>
      </c>
      <c r="K19" s="614" t="s">
        <v>77</v>
      </c>
      <c r="L19" s="614" t="s">
        <v>77</v>
      </c>
      <c r="M19" s="614" t="s">
        <v>77</v>
      </c>
      <c r="P19" s="674"/>
    </row>
    <row r="20" spans="2:16" s="589" customFormat="1" ht="23.25" customHeight="1">
      <c r="B20" s="656" t="s">
        <v>328</v>
      </c>
      <c r="C20" s="676"/>
      <c r="D20" s="542"/>
      <c r="E20" s="542"/>
      <c r="F20" s="542"/>
      <c r="G20" s="542"/>
      <c r="H20" s="542"/>
      <c r="I20" s="542"/>
      <c r="J20" s="608"/>
      <c r="K20" s="608"/>
      <c r="L20" s="608"/>
      <c r="M20" s="608"/>
      <c r="P20" s="674"/>
    </row>
    <row r="21" spans="2:16" s="589" customFormat="1" ht="23.25" customHeight="1">
      <c r="B21" s="675" t="s">
        <v>329</v>
      </c>
      <c r="C21" s="676"/>
      <c r="D21" s="612" t="s">
        <v>77</v>
      </c>
      <c r="E21" s="612" t="s">
        <v>77</v>
      </c>
      <c r="F21" s="612" t="s">
        <v>77</v>
      </c>
      <c r="G21" s="612" t="s">
        <v>77</v>
      </c>
      <c r="H21" s="612" t="s">
        <v>77</v>
      </c>
      <c r="I21" s="612" t="s">
        <v>77</v>
      </c>
      <c r="J21" s="614" t="s">
        <v>77</v>
      </c>
      <c r="K21" s="614" t="s">
        <v>77</v>
      </c>
      <c r="L21" s="614" t="s">
        <v>77</v>
      </c>
      <c r="M21" s="614" t="s">
        <v>77</v>
      </c>
      <c r="P21" s="674"/>
    </row>
    <row r="22" spans="2:16" s="589" customFormat="1" ht="23.25" customHeight="1">
      <c r="B22" s="656" t="s">
        <v>330</v>
      </c>
      <c r="C22" s="676"/>
      <c r="D22" s="542"/>
      <c r="E22" s="542"/>
      <c r="F22" s="542"/>
      <c r="G22" s="542"/>
      <c r="H22" s="542"/>
      <c r="I22" s="542"/>
      <c r="J22" s="608"/>
      <c r="K22" s="608"/>
      <c r="L22" s="608"/>
      <c r="M22" s="608"/>
      <c r="P22" s="674"/>
    </row>
    <row r="23" spans="2:16" s="589" customFormat="1" ht="23.25" customHeight="1">
      <c r="B23" s="675" t="s">
        <v>331</v>
      </c>
      <c r="C23" s="676"/>
      <c r="D23" s="542">
        <v>68419244.310000002</v>
      </c>
      <c r="E23" s="542">
        <v>65088430.210000001</v>
      </c>
      <c r="F23" s="542">
        <v>68351093.260000005</v>
      </c>
      <c r="G23" s="542">
        <v>67945768.039999992</v>
      </c>
      <c r="H23" s="542">
        <v>60019969.80399999</v>
      </c>
      <c r="I23" s="599">
        <f>AVERAGE(D23:H23)</f>
        <v>65964901.124800012</v>
      </c>
      <c r="J23" s="602">
        <v>-4.8682415796766909</v>
      </c>
      <c r="K23" s="602">
        <v>5.0126620652447995</v>
      </c>
      <c r="L23" s="602">
        <v>-0.59300473579581015</v>
      </c>
      <c r="M23" s="602">
        <v>-11.66488872615885</v>
      </c>
      <c r="P23" s="674"/>
    </row>
    <row r="24" spans="2:16" s="589" customFormat="1" ht="23.25" customHeight="1">
      <c r="B24" s="656" t="s">
        <v>332</v>
      </c>
      <c r="C24" s="676"/>
      <c r="D24" s="542"/>
      <c r="E24" s="542"/>
      <c r="F24" s="542"/>
      <c r="G24" s="542"/>
      <c r="H24" s="542"/>
      <c r="I24" s="542"/>
      <c r="J24" s="608"/>
      <c r="K24" s="608"/>
      <c r="L24" s="608"/>
      <c r="M24" s="608"/>
      <c r="P24" s="674"/>
    </row>
    <row r="25" spans="2:16" s="589" customFormat="1" ht="23.25" customHeight="1">
      <c r="B25" s="678" t="s">
        <v>110</v>
      </c>
      <c r="C25" s="676"/>
      <c r="D25" s="599">
        <v>32523.000000000004</v>
      </c>
      <c r="E25" s="599">
        <v>32447.384999999998</v>
      </c>
      <c r="F25" s="599">
        <v>32576.289000000001</v>
      </c>
      <c r="G25" s="599">
        <v>32698.1</v>
      </c>
      <c r="H25" s="599">
        <v>33401.800000000003</v>
      </c>
      <c r="I25" s="542"/>
      <c r="J25" s="608"/>
      <c r="K25" s="608"/>
      <c r="L25" s="608"/>
      <c r="M25" s="608"/>
      <c r="P25" s="674"/>
    </row>
    <row r="26" spans="2:16" s="589" customFormat="1" ht="23.25" customHeight="1">
      <c r="B26" s="655" t="s">
        <v>111</v>
      </c>
      <c r="C26" s="676"/>
      <c r="D26" s="543"/>
      <c r="E26" s="543"/>
      <c r="F26" s="543"/>
      <c r="G26" s="543"/>
      <c r="H26" s="543"/>
      <c r="I26" s="543"/>
      <c r="J26" s="608"/>
      <c r="K26" s="608"/>
      <c r="L26" s="608"/>
      <c r="M26" s="608"/>
      <c r="P26" s="674"/>
    </row>
    <row r="27" spans="2:16" s="589" customFormat="1" ht="23.25" customHeight="1">
      <c r="B27" s="672" t="s">
        <v>333</v>
      </c>
      <c r="C27" s="673"/>
      <c r="D27" s="625">
        <v>2.1037187316668207</v>
      </c>
      <c r="E27" s="625">
        <v>2.0059684381345368</v>
      </c>
      <c r="F27" s="625">
        <v>2.0981853783283912</v>
      </c>
      <c r="G27" s="625">
        <v>2.0779729721298792</v>
      </c>
      <c r="H27" s="625">
        <v>1.7969082445856208</v>
      </c>
      <c r="I27" s="620">
        <f>AVERAGE(D27:H27)</f>
        <v>2.0165507529690503</v>
      </c>
      <c r="J27" s="630">
        <v>-4.6465476615704322</v>
      </c>
      <c r="K27" s="630">
        <v>4.597128172146725</v>
      </c>
      <c r="L27" s="630">
        <v>-0.96332795029842044</v>
      </c>
      <c r="M27" s="630">
        <v>-13.525908725182934</v>
      </c>
      <c r="P27" s="674"/>
    </row>
    <row r="28" spans="2:16" s="589" customFormat="1" ht="23.25" customHeight="1">
      <c r="B28" s="659" t="s">
        <v>334</v>
      </c>
      <c r="C28" s="673"/>
      <c r="D28" s="634"/>
      <c r="E28" s="634"/>
      <c r="F28" s="634"/>
      <c r="G28" s="634"/>
      <c r="H28" s="634"/>
      <c r="I28" s="625"/>
      <c r="J28" s="635"/>
      <c r="K28" s="635"/>
      <c r="L28" s="635"/>
      <c r="M28" s="635"/>
      <c r="P28" s="674"/>
    </row>
    <row r="29" spans="2:16" s="589" customFormat="1" ht="23.25" customHeight="1">
      <c r="B29" s="679" t="s">
        <v>335</v>
      </c>
      <c r="C29" s="676"/>
      <c r="D29" s="542">
        <v>5.7636129634707416</v>
      </c>
      <c r="E29" s="542">
        <v>5.4958039400946213</v>
      </c>
      <c r="F29" s="542">
        <v>5.7484530913106617</v>
      </c>
      <c r="G29" s="542">
        <v>5.6930766359722718</v>
      </c>
      <c r="H29" s="542">
        <v>4.9230362865359476</v>
      </c>
      <c r="I29" s="599">
        <f>AVERAGE(D29:H29)</f>
        <v>5.5247965834768484</v>
      </c>
      <c r="J29" s="545"/>
      <c r="K29" s="545"/>
      <c r="L29" s="545"/>
      <c r="M29" s="545"/>
      <c r="P29" s="674"/>
    </row>
    <row r="30" spans="2:16" s="589" customFormat="1" ht="23.25" customHeight="1">
      <c r="B30" s="656" t="s">
        <v>336</v>
      </c>
      <c r="C30" s="676"/>
      <c r="D30" s="543"/>
      <c r="E30" s="543"/>
      <c r="F30" s="543"/>
      <c r="G30" s="543"/>
      <c r="H30" s="543"/>
      <c r="I30" s="542"/>
      <c r="J30" s="545"/>
      <c r="K30" s="545"/>
      <c r="L30" s="545"/>
      <c r="M30" s="545"/>
      <c r="P30" s="674"/>
    </row>
    <row r="31" spans="2:16" s="589" customFormat="1" ht="23.25" customHeight="1">
      <c r="B31" s="672" t="s">
        <v>116</v>
      </c>
      <c r="C31" s="673"/>
      <c r="D31" s="625">
        <v>59.310711758429825</v>
      </c>
      <c r="E31" s="625">
        <v>64.186061739712059</v>
      </c>
      <c r="F31" s="625">
        <v>56.661709641833454</v>
      </c>
      <c r="G31" s="625">
        <v>57.326967909273186</v>
      </c>
      <c r="H31" s="625">
        <v>66.83088567186644</v>
      </c>
      <c r="I31" s="620">
        <f>AVERAGE(D31:H31)</f>
        <v>60.86326734422299</v>
      </c>
      <c r="J31" s="635"/>
      <c r="K31" s="635"/>
      <c r="L31" s="635"/>
      <c r="M31" s="635"/>
      <c r="P31" s="674"/>
    </row>
    <row r="32" spans="2:16" s="589" customFormat="1" ht="23.25" customHeight="1">
      <c r="B32" s="659" t="s">
        <v>117</v>
      </c>
      <c r="C32" s="673"/>
      <c r="D32" s="634"/>
      <c r="E32" s="634"/>
      <c r="F32" s="634"/>
      <c r="G32" s="634"/>
      <c r="H32" s="634"/>
      <c r="I32" s="634"/>
      <c r="J32" s="635"/>
      <c r="K32" s="635"/>
      <c r="L32" s="635"/>
      <c r="M32" s="635"/>
    </row>
  </sheetData>
  <sheetProtection password="CC3B" sheet="1"/>
  <mergeCells count="4">
    <mergeCell ref="B1:L1"/>
    <mergeCell ref="B2:L2"/>
    <mergeCell ref="J3:M3"/>
    <mergeCell ref="J4:M4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6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J66"/>
  <sheetViews>
    <sheetView showGridLines="0" defaultGridColor="0" view="pageBreakPreview" colorId="8" zoomScale="70" zoomScaleNormal="60" zoomScaleSheetLayoutView="70" zoomScalePageLayoutView="70" workbookViewId="0">
      <selection activeCell="L37" sqref="L37"/>
    </sheetView>
  </sheetViews>
  <sheetFormatPr defaultColWidth="9.77734375" defaultRowHeight="15.75"/>
  <cols>
    <col min="1" max="1" width="5.77734375" style="9" customWidth="1"/>
    <col min="2" max="2" width="19.109375" style="9" customWidth="1"/>
    <col min="3" max="3" width="16.44140625" style="9" customWidth="1"/>
    <col min="4" max="4" width="16" style="9" customWidth="1"/>
    <col min="5" max="5" width="15.6640625" style="9" customWidth="1"/>
    <col min="6" max="6" width="15.44140625" style="9" customWidth="1"/>
    <col min="7" max="7" width="21.109375" style="9" customWidth="1"/>
    <col min="8" max="8" width="15.77734375" style="77" hidden="1" customWidth="1"/>
    <col min="9" max="9" width="2.77734375" style="55" customWidth="1"/>
    <col min="10" max="10" width="14.5546875" style="78" bestFit="1" customWidth="1"/>
    <col min="11" max="16384" width="9.77734375" style="79"/>
  </cols>
  <sheetData>
    <row r="1" spans="1:10" ht="27" customHeight="1"/>
    <row r="2" spans="1:10" ht="24" customHeight="1">
      <c r="A2" s="697" t="s">
        <v>152</v>
      </c>
      <c r="B2" s="697"/>
      <c r="C2" s="697"/>
      <c r="D2" s="697"/>
      <c r="E2" s="697"/>
      <c r="F2" s="697"/>
      <c r="G2" s="697"/>
      <c r="H2" s="80"/>
      <c r="I2" s="80"/>
    </row>
    <row r="3" spans="1:10" ht="28.5" customHeight="1">
      <c r="A3" s="698" t="s">
        <v>129</v>
      </c>
      <c r="B3" s="698"/>
      <c r="C3" s="698"/>
      <c r="D3" s="698"/>
      <c r="E3" s="698"/>
      <c r="F3" s="698"/>
      <c r="G3" s="698"/>
      <c r="H3" s="80"/>
      <c r="I3" s="80"/>
    </row>
    <row r="4" spans="1:10" ht="22.5" customHeight="1">
      <c r="A4" s="77"/>
      <c r="B4" s="302"/>
      <c r="C4" s="706" t="s">
        <v>65</v>
      </c>
      <c r="D4" s="707"/>
      <c r="E4" s="707"/>
      <c r="F4" s="708"/>
      <c r="G4" s="303"/>
      <c r="H4" s="79"/>
      <c r="I4" s="79"/>
      <c r="J4" s="79"/>
    </row>
    <row r="5" spans="1:10" ht="22.5" customHeight="1">
      <c r="B5" s="304" t="s">
        <v>0</v>
      </c>
      <c r="C5" s="709" t="s">
        <v>66</v>
      </c>
      <c r="D5" s="710"/>
      <c r="E5" s="710"/>
      <c r="F5" s="711"/>
      <c r="G5" s="305" t="s">
        <v>75</v>
      </c>
      <c r="H5" s="79"/>
      <c r="I5" s="79"/>
      <c r="J5" s="79"/>
    </row>
    <row r="6" spans="1:10" ht="22.5" customHeight="1">
      <c r="B6" s="306" t="s">
        <v>5</v>
      </c>
      <c r="C6" s="307" t="s">
        <v>67</v>
      </c>
      <c r="D6" s="308" t="s">
        <v>68</v>
      </c>
      <c r="E6" s="308" t="s">
        <v>69</v>
      </c>
      <c r="F6" s="309" t="s">
        <v>70</v>
      </c>
      <c r="G6" s="310" t="s">
        <v>13</v>
      </c>
      <c r="H6" s="79"/>
      <c r="I6" s="79"/>
      <c r="J6" s="79"/>
    </row>
    <row r="7" spans="1:10" ht="22.5" customHeight="1">
      <c r="B7" s="311"/>
      <c r="C7" s="312" t="s">
        <v>71</v>
      </c>
      <c r="D7" s="313" t="s">
        <v>72</v>
      </c>
      <c r="E7" s="313" t="s">
        <v>73</v>
      </c>
      <c r="F7" s="314" t="s">
        <v>74</v>
      </c>
      <c r="G7" s="315"/>
      <c r="H7" s="79"/>
      <c r="I7" s="79"/>
      <c r="J7" s="79"/>
    </row>
    <row r="8" spans="1:10" ht="26.25" customHeight="1">
      <c r="B8" s="83"/>
      <c r="C8" s="85"/>
      <c r="D8" s="86"/>
      <c r="E8" s="86"/>
      <c r="F8" s="87"/>
      <c r="G8" s="88"/>
      <c r="H8" s="79"/>
      <c r="I8" s="79"/>
      <c r="J8" s="79"/>
    </row>
    <row r="9" spans="1:10" s="95" customFormat="1" ht="26.25" customHeight="1">
      <c r="B9" s="25" t="s">
        <v>17</v>
      </c>
      <c r="C9" s="89"/>
      <c r="D9" s="90"/>
      <c r="E9" s="90"/>
      <c r="F9" s="91"/>
      <c r="G9" s="92"/>
    </row>
    <row r="10" spans="1:10" ht="26.25" customHeight="1">
      <c r="B10" s="27" t="s">
        <v>11</v>
      </c>
      <c r="C10" s="89"/>
      <c r="D10" s="90"/>
      <c r="E10" s="90"/>
      <c r="F10" s="91"/>
      <c r="G10" s="96"/>
      <c r="H10" s="79"/>
      <c r="I10" s="79"/>
      <c r="J10" s="79"/>
    </row>
    <row r="11" spans="1:10" ht="11.25" customHeight="1">
      <c r="B11" s="28"/>
      <c r="C11" s="89"/>
      <c r="D11" s="90"/>
      <c r="E11" s="90"/>
      <c r="F11" s="91"/>
      <c r="G11" s="96"/>
      <c r="H11" s="79"/>
      <c r="I11" s="79"/>
      <c r="J11" s="79"/>
    </row>
    <row r="12" spans="1:10" s="95" customFormat="1" ht="26.25" customHeight="1">
      <c r="B12" s="25" t="s">
        <v>64</v>
      </c>
      <c r="C12" s="89"/>
      <c r="D12" s="90"/>
      <c r="E12" s="93"/>
      <c r="F12" s="97"/>
      <c r="G12" s="92"/>
    </row>
    <row r="13" spans="1:10" s="95" customFormat="1" ht="26.25" customHeight="1">
      <c r="B13" s="28"/>
      <c r="C13" s="89"/>
      <c r="D13" s="90"/>
      <c r="E13" s="90"/>
      <c r="F13" s="91"/>
      <c r="G13" s="96"/>
    </row>
    <row r="14" spans="1:10" s="95" customFormat="1" ht="26.25" customHeight="1">
      <c r="B14" s="25" t="s">
        <v>62</v>
      </c>
      <c r="C14" s="89"/>
      <c r="D14" s="90"/>
      <c r="E14" s="90"/>
      <c r="F14" s="91"/>
      <c r="G14" s="92"/>
    </row>
    <row r="15" spans="1:10" ht="26.25" customHeight="1">
      <c r="B15" s="29"/>
      <c r="C15" s="89"/>
      <c r="D15" s="90"/>
      <c r="E15" s="90"/>
      <c r="F15" s="91"/>
      <c r="G15" s="96"/>
      <c r="H15" s="79"/>
      <c r="I15" s="79"/>
      <c r="J15" s="79"/>
    </row>
    <row r="16" spans="1:10" ht="26.25" customHeight="1">
      <c r="B16" s="30" t="s">
        <v>12</v>
      </c>
      <c r="C16" s="101">
        <f>C9+C12+C14</f>
        <v>0</v>
      </c>
      <c r="D16" s="102">
        <f>D9+D12+D14</f>
        <v>0</v>
      </c>
      <c r="E16" s="102">
        <f>E9+E12+E14</f>
        <v>0</v>
      </c>
      <c r="F16" s="103">
        <f>F9+F12+F14</f>
        <v>0</v>
      </c>
      <c r="G16" s="104">
        <f>G9+G12+G14</f>
        <v>0</v>
      </c>
      <c r="H16" s="79"/>
      <c r="I16" s="79"/>
      <c r="J16" s="79"/>
    </row>
    <row r="17" spans="1:10" ht="26.25" customHeight="1">
      <c r="B17" s="316" t="s">
        <v>13</v>
      </c>
      <c r="C17" s="301"/>
      <c r="D17" s="26"/>
      <c r="E17" s="26"/>
      <c r="F17" s="108"/>
      <c r="G17" s="109"/>
      <c r="H17" s="79"/>
      <c r="I17" s="79"/>
      <c r="J17" s="79"/>
    </row>
    <row r="18" spans="1:10" ht="19.899999999999999" customHeight="1">
      <c r="A18" s="36"/>
      <c r="B18" s="37"/>
      <c r="C18" s="46"/>
      <c r="D18" s="47"/>
      <c r="F18" s="46"/>
      <c r="G18" s="46"/>
    </row>
    <row r="19" spans="1:10" ht="19.899999999999999" customHeight="1">
      <c r="A19" s="36"/>
      <c r="B19" s="37"/>
      <c r="C19" s="37"/>
      <c r="D19" s="37"/>
    </row>
    <row r="20" spans="1:10" ht="24" customHeight="1">
      <c r="A20" s="697" t="s">
        <v>151</v>
      </c>
      <c r="B20" s="697"/>
      <c r="C20" s="697"/>
      <c r="D20" s="697"/>
      <c r="E20" s="697"/>
      <c r="F20" s="697"/>
      <c r="G20" s="697"/>
      <c r="H20" s="80"/>
      <c r="I20" s="80"/>
    </row>
    <row r="21" spans="1:10" ht="28.5" customHeight="1">
      <c r="A21" s="698" t="s">
        <v>130</v>
      </c>
      <c r="B21" s="699"/>
      <c r="C21" s="699"/>
      <c r="D21" s="699"/>
      <c r="E21" s="699"/>
      <c r="F21" s="699"/>
      <c r="G21" s="699"/>
      <c r="H21" s="80"/>
      <c r="I21" s="80"/>
    </row>
    <row r="22" spans="1:10" ht="21.75" customHeight="1">
      <c r="A22" s="319"/>
      <c r="B22" s="320"/>
      <c r="C22" s="700" t="s">
        <v>76</v>
      </c>
      <c r="D22" s="701"/>
      <c r="E22" s="701"/>
      <c r="F22" s="702"/>
      <c r="G22" s="321"/>
      <c r="H22" s="110"/>
      <c r="I22" s="81"/>
    </row>
    <row r="23" spans="1:10" ht="21.75" customHeight="1">
      <c r="A23" s="317" t="s">
        <v>0</v>
      </c>
      <c r="B23" s="322"/>
      <c r="C23" s="703" t="s">
        <v>38</v>
      </c>
      <c r="D23" s="704"/>
      <c r="E23" s="704"/>
      <c r="F23" s="705"/>
      <c r="G23" s="305" t="s">
        <v>75</v>
      </c>
      <c r="H23" s="111"/>
      <c r="I23" s="112"/>
    </row>
    <row r="24" spans="1:10" ht="21.75" customHeight="1">
      <c r="A24" s="318" t="s">
        <v>5</v>
      </c>
      <c r="B24" s="322"/>
      <c r="C24" s="307" t="s">
        <v>67</v>
      </c>
      <c r="D24" s="308" t="s">
        <v>68</v>
      </c>
      <c r="E24" s="308" t="s">
        <v>69</v>
      </c>
      <c r="F24" s="309" t="s">
        <v>70</v>
      </c>
      <c r="G24" s="310" t="s">
        <v>13</v>
      </c>
      <c r="H24" s="113"/>
      <c r="I24" s="52"/>
    </row>
    <row r="25" spans="1:10" ht="21.75" customHeight="1">
      <c r="A25" s="319"/>
      <c r="B25" s="323"/>
      <c r="C25" s="312" t="s">
        <v>71</v>
      </c>
      <c r="D25" s="313" t="s">
        <v>72</v>
      </c>
      <c r="E25" s="313" t="s">
        <v>73</v>
      </c>
      <c r="F25" s="314" t="s">
        <v>74</v>
      </c>
      <c r="G25" s="315"/>
      <c r="H25" s="94"/>
      <c r="I25" s="52"/>
    </row>
    <row r="26" spans="1:10" ht="26.25" customHeight="1">
      <c r="A26" s="83"/>
      <c r="B26" s="84"/>
      <c r="C26" s="114"/>
      <c r="D26" s="115"/>
      <c r="E26" s="115"/>
      <c r="F26" s="116"/>
      <c r="G26" s="117"/>
      <c r="H26" s="94"/>
      <c r="I26" s="52"/>
    </row>
    <row r="27" spans="1:10" ht="26.25" customHeight="1">
      <c r="A27" s="25" t="s">
        <v>17</v>
      </c>
      <c r="B27" s="82"/>
      <c r="C27" s="118"/>
      <c r="D27" s="119"/>
      <c r="E27" s="119"/>
      <c r="F27" s="120"/>
      <c r="G27" s="121"/>
      <c r="H27" s="94"/>
      <c r="I27" s="52"/>
    </row>
    <row r="28" spans="1:10" ht="26.25" customHeight="1">
      <c r="A28" s="27" t="s">
        <v>11</v>
      </c>
      <c r="B28" s="82"/>
      <c r="C28" s="118"/>
      <c r="D28" s="119"/>
      <c r="E28" s="119"/>
      <c r="F28" s="120"/>
      <c r="G28" s="123"/>
      <c r="H28" s="94"/>
      <c r="I28" s="34"/>
    </row>
    <row r="29" spans="1:10" ht="15" customHeight="1">
      <c r="A29" s="28"/>
      <c r="B29" s="82"/>
      <c r="C29" s="118"/>
      <c r="D29" s="119"/>
      <c r="E29" s="119"/>
      <c r="F29" s="120"/>
      <c r="G29" s="123"/>
      <c r="H29" s="94"/>
      <c r="I29" s="34"/>
    </row>
    <row r="30" spans="1:10" ht="30.75" customHeight="1">
      <c r="A30" s="25" t="s">
        <v>64</v>
      </c>
      <c r="B30" s="82"/>
      <c r="C30" s="118"/>
      <c r="D30" s="119"/>
      <c r="E30" s="122"/>
      <c r="F30" s="124"/>
      <c r="G30" s="121"/>
      <c r="H30" s="94"/>
      <c r="I30" s="34"/>
    </row>
    <row r="31" spans="1:10" ht="26.25" customHeight="1">
      <c r="A31" s="28"/>
      <c r="B31" s="82"/>
      <c r="C31" s="118"/>
      <c r="D31" s="119"/>
      <c r="E31" s="119"/>
      <c r="F31" s="120"/>
      <c r="G31" s="123"/>
      <c r="H31" s="28"/>
      <c r="I31" s="99"/>
    </row>
    <row r="32" spans="1:10" ht="26.25" customHeight="1">
      <c r="A32" s="25" t="s">
        <v>62</v>
      </c>
      <c r="B32" s="82"/>
      <c r="C32" s="118"/>
      <c r="D32" s="119"/>
      <c r="E32" s="119"/>
      <c r="F32" s="120"/>
      <c r="G32" s="121"/>
      <c r="H32" s="105"/>
      <c r="I32" s="106"/>
    </row>
    <row r="33" spans="1:9" ht="26.25" customHeight="1">
      <c r="A33" s="25"/>
      <c r="B33" s="82"/>
      <c r="C33" s="118"/>
      <c r="D33" s="119"/>
      <c r="E33" s="119"/>
      <c r="F33" s="120"/>
      <c r="G33" s="121"/>
      <c r="H33" s="105"/>
      <c r="I33" s="106"/>
    </row>
    <row r="34" spans="1:9" ht="26.25" customHeight="1">
      <c r="A34" s="29"/>
      <c r="B34" s="98"/>
      <c r="C34" s="118"/>
      <c r="D34" s="119"/>
      <c r="E34" s="119"/>
      <c r="F34" s="120"/>
      <c r="G34" s="123"/>
      <c r="H34" s="34"/>
      <c r="I34" s="34"/>
    </row>
    <row r="35" spans="1:9" ht="27" customHeight="1">
      <c r="A35" s="25" t="s">
        <v>12</v>
      </c>
      <c r="B35" s="100"/>
      <c r="C35" s="125">
        <f>C27+C30+C32</f>
        <v>0</v>
      </c>
      <c r="D35" s="31">
        <f>D27+D30+D32</f>
        <v>0</v>
      </c>
      <c r="E35" s="31">
        <f>E27+E30+E32</f>
        <v>0</v>
      </c>
      <c r="F35" s="126">
        <f>F27+F30+F32</f>
        <v>0</v>
      </c>
      <c r="G35" s="127">
        <f>G27+G30+G32</f>
        <v>0</v>
      </c>
      <c r="H35" s="34"/>
      <c r="I35" s="34"/>
    </row>
    <row r="36" spans="1:9" ht="27" customHeight="1">
      <c r="A36" s="33" t="s">
        <v>13</v>
      </c>
      <c r="B36" s="82"/>
      <c r="C36" s="107"/>
      <c r="D36" s="26"/>
      <c r="E36" s="108"/>
      <c r="F36" s="109"/>
      <c r="G36" s="128"/>
      <c r="H36" s="34"/>
      <c r="I36" s="34"/>
    </row>
    <row r="37" spans="1:9" ht="27" customHeight="1">
      <c r="A37" s="33"/>
      <c r="B37" s="40"/>
      <c r="C37" s="129"/>
      <c r="D37" s="130"/>
      <c r="E37" s="77"/>
      <c r="F37" s="129"/>
      <c r="G37" s="129"/>
      <c r="H37" s="34"/>
      <c r="I37" s="34"/>
    </row>
    <row r="38" spans="1:9" ht="11.25" customHeight="1">
      <c r="A38" s="33"/>
      <c r="B38" s="40"/>
      <c r="C38" s="46"/>
      <c r="D38" s="47"/>
      <c r="F38" s="10"/>
      <c r="G38" s="46"/>
      <c r="H38" s="34"/>
      <c r="I38" s="34"/>
    </row>
    <row r="42" spans="1:9" ht="18">
      <c r="G42" s="76" t="s">
        <v>79</v>
      </c>
    </row>
    <row r="65" ht="45.75" customHeight="1"/>
    <row r="66" ht="45.75" customHeight="1"/>
  </sheetData>
  <mergeCells count="8">
    <mergeCell ref="A2:G2"/>
    <mergeCell ref="A3:G3"/>
    <mergeCell ref="A20:G20"/>
    <mergeCell ref="A21:G21"/>
    <mergeCell ref="C22:F22"/>
    <mergeCell ref="C23:F23"/>
    <mergeCell ref="C4:F4"/>
    <mergeCell ref="C5:F5"/>
  </mergeCells>
  <printOptions horizontalCentered="1"/>
  <pageMargins left="0.25" right="0.25" top="0.75" bottom="0.75" header="0.3" footer="0.3"/>
  <pageSetup paperSize="9" scale="70" orientation="portrait" useFirstPageNumber="1" r:id="rId1"/>
  <headerFooter alignWithMargins="0"/>
  <colBreaks count="2" manualBreakCount="2">
    <brk id="7" min="1" max="64" man="1"/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Q66"/>
  <sheetViews>
    <sheetView showGridLines="0" defaultGridColor="0" view="pageBreakPreview" colorId="22" zoomScale="70" zoomScaleNormal="77" zoomScaleSheetLayoutView="70" zoomScalePageLayoutView="70" workbookViewId="0">
      <selection activeCell="Q32" sqref="Q32"/>
    </sheetView>
  </sheetViews>
  <sheetFormatPr defaultColWidth="9.77734375" defaultRowHeight="18"/>
  <cols>
    <col min="1" max="1" width="5.77734375" style="76" customWidth="1"/>
    <col min="2" max="2" width="36.44140625" style="76" customWidth="1"/>
    <col min="3" max="6" width="23.77734375" style="76" customWidth="1"/>
    <col min="7" max="7" width="2.88671875" style="76" customWidth="1"/>
    <col min="8" max="8" width="9.77734375" style="395"/>
    <col min="9" max="9" width="15.5546875" style="395" customWidth="1"/>
    <col min="10" max="10" width="7.5546875" style="395" customWidth="1"/>
    <col min="11" max="12" width="9.77734375" style="395"/>
    <col min="13" max="13" width="9.88671875" style="395" bestFit="1" customWidth="1"/>
    <col min="14" max="14" width="10" style="395" bestFit="1" customWidth="1"/>
    <col min="15" max="15" width="9.88671875" style="395" bestFit="1" customWidth="1"/>
    <col min="16" max="16384" width="9.77734375" style="395"/>
  </cols>
  <sheetData>
    <row r="1" spans="1:7" s="448" customFormat="1">
      <c r="A1" s="414"/>
      <c r="B1" s="251"/>
      <c r="C1" s="252"/>
      <c r="D1" s="252"/>
      <c r="E1" s="252"/>
      <c r="F1" s="252"/>
      <c r="G1" s="252"/>
    </row>
    <row r="2" spans="1:7" s="448" customFormat="1">
      <c r="A2" s="414"/>
      <c r="B2" s="747" t="s">
        <v>178</v>
      </c>
      <c r="C2" s="747"/>
      <c r="D2" s="747"/>
      <c r="E2" s="747"/>
      <c r="F2" s="747"/>
      <c r="G2" s="254"/>
    </row>
    <row r="3" spans="1:7" s="448" customFormat="1" ht="23.25" customHeight="1">
      <c r="A3" s="414"/>
      <c r="B3" s="751" t="s">
        <v>179</v>
      </c>
      <c r="C3" s="751"/>
      <c r="D3" s="751"/>
      <c r="E3" s="751"/>
      <c r="F3" s="751"/>
      <c r="G3" s="254"/>
    </row>
    <row r="4" spans="1:7" s="448" customFormat="1" ht="23.25" customHeight="1">
      <c r="A4" s="399"/>
      <c r="B4" s="449" t="s">
        <v>20</v>
      </c>
      <c r="C4" s="752">
        <v>2020</v>
      </c>
      <c r="D4" s="752">
        <v>2021</v>
      </c>
      <c r="E4" s="752">
        <v>2022</v>
      </c>
      <c r="F4" s="752">
        <v>2023</v>
      </c>
      <c r="G4" s="110"/>
    </row>
    <row r="5" spans="1:7" s="448" customFormat="1" ht="18.75" customHeight="1">
      <c r="A5" s="399"/>
      <c r="B5" s="450" t="s">
        <v>21</v>
      </c>
      <c r="C5" s="752"/>
      <c r="D5" s="752"/>
      <c r="E5" s="752"/>
      <c r="F5" s="752"/>
      <c r="G5" s="260"/>
    </row>
    <row r="6" spans="1:7" s="448" customFormat="1" ht="27" customHeight="1">
      <c r="A6" s="399"/>
      <c r="B6" s="451" t="s">
        <v>85</v>
      </c>
      <c r="C6" s="452">
        <v>41378.813999999998</v>
      </c>
      <c r="D6" s="452">
        <v>36800.567000000003</v>
      </c>
      <c r="E6" s="452">
        <v>35934.085500000001</v>
      </c>
      <c r="F6" s="546">
        <v>38667.245699999999</v>
      </c>
      <c r="G6" s="453"/>
    </row>
    <row r="7" spans="1:7" s="448" customFormat="1" ht="27" customHeight="1">
      <c r="A7" s="399"/>
      <c r="B7" s="454" t="s">
        <v>119</v>
      </c>
      <c r="C7" s="452"/>
      <c r="D7" s="452"/>
      <c r="E7" s="452"/>
      <c r="F7" s="546"/>
      <c r="G7" s="453"/>
    </row>
    <row r="8" spans="1:7" s="448" customFormat="1" ht="27" customHeight="1">
      <c r="A8" s="399"/>
      <c r="B8" s="455" t="s">
        <v>86</v>
      </c>
      <c r="C8" s="456">
        <v>3916.7640000000001</v>
      </c>
      <c r="D8" s="456">
        <v>3502.46</v>
      </c>
      <c r="E8" s="456">
        <v>4095.58</v>
      </c>
      <c r="F8" s="547">
        <v>4368.3630000000003</v>
      </c>
      <c r="G8" s="453"/>
    </row>
    <row r="9" spans="1:7" s="448" customFormat="1" ht="27" customHeight="1">
      <c r="A9" s="399"/>
      <c r="B9" s="457" t="s">
        <v>120</v>
      </c>
      <c r="C9" s="456"/>
      <c r="D9" s="456"/>
      <c r="E9" s="456"/>
      <c r="F9" s="547"/>
      <c r="G9" s="453"/>
    </row>
    <row r="10" spans="1:7" s="448" customFormat="1" ht="27" customHeight="1">
      <c r="A10" s="399"/>
      <c r="B10" s="451" t="s">
        <v>58</v>
      </c>
      <c r="C10" s="452">
        <v>220586.3517</v>
      </c>
      <c r="D10" s="452">
        <v>197371.58499999999</v>
      </c>
      <c r="E10" s="452">
        <v>181853.231</v>
      </c>
      <c r="F10" s="546">
        <v>147419.32337500001</v>
      </c>
      <c r="G10" s="453"/>
    </row>
    <row r="11" spans="1:7" s="448" customFormat="1" ht="27" customHeight="1">
      <c r="A11" s="399"/>
      <c r="B11" s="454" t="s">
        <v>128</v>
      </c>
      <c r="C11" s="452"/>
      <c r="D11" s="452"/>
      <c r="E11" s="452"/>
      <c r="F11" s="546"/>
      <c r="G11" s="453"/>
    </row>
    <row r="12" spans="1:7" s="448" customFormat="1" ht="27" customHeight="1">
      <c r="A12" s="399"/>
      <c r="B12" s="455" t="s">
        <v>87</v>
      </c>
      <c r="C12" s="456">
        <v>1702.7701933999999</v>
      </c>
      <c r="D12" s="456">
        <v>1652.98171</v>
      </c>
      <c r="E12" s="456">
        <v>1611.4411571300002</v>
      </c>
      <c r="F12" s="547">
        <v>1631.94128615</v>
      </c>
      <c r="G12" s="453"/>
    </row>
    <row r="13" spans="1:7" s="448" customFormat="1" ht="27" customHeight="1">
      <c r="A13" s="399"/>
      <c r="B13" s="457" t="s">
        <v>121</v>
      </c>
      <c r="C13" s="456"/>
      <c r="D13" s="456"/>
      <c r="E13" s="456"/>
      <c r="F13" s="547"/>
      <c r="G13" s="453"/>
    </row>
    <row r="14" spans="1:7" s="448" customFormat="1" ht="27" customHeight="1">
      <c r="A14" s="399"/>
      <c r="B14" s="451" t="s">
        <v>88</v>
      </c>
      <c r="C14" s="452">
        <v>13257.689800000002</v>
      </c>
      <c r="D14" s="452">
        <v>13994.995959999998</v>
      </c>
      <c r="E14" s="452">
        <v>14403.474768599999</v>
      </c>
      <c r="F14" s="546">
        <v>16679.122328000001</v>
      </c>
      <c r="G14" s="453"/>
    </row>
    <row r="15" spans="1:7" s="448" customFormat="1" ht="27" customHeight="1">
      <c r="A15" s="399"/>
      <c r="B15" s="458" t="s">
        <v>122</v>
      </c>
      <c r="C15" s="452" t="s">
        <v>211</v>
      </c>
      <c r="D15" s="452" t="s">
        <v>212</v>
      </c>
      <c r="E15" s="452" t="s">
        <v>213</v>
      </c>
      <c r="F15" s="546" t="s">
        <v>214</v>
      </c>
      <c r="G15" s="453"/>
    </row>
    <row r="16" spans="1:7" s="448" customFormat="1" ht="27" customHeight="1">
      <c r="A16" s="399"/>
      <c r="B16" s="455" t="s">
        <v>160</v>
      </c>
      <c r="C16" s="459">
        <v>41.777690491199998</v>
      </c>
      <c r="D16" s="459">
        <v>38.728898000000001</v>
      </c>
      <c r="E16" s="459">
        <v>38.951248639999996</v>
      </c>
      <c r="F16" s="548">
        <v>40.111877399999997</v>
      </c>
      <c r="G16" s="453"/>
    </row>
    <row r="17" spans="1:17" s="448" customFormat="1" ht="24" customHeight="1">
      <c r="A17" s="399"/>
      <c r="B17" s="460" t="s">
        <v>284</v>
      </c>
      <c r="C17" s="276"/>
      <c r="D17" s="276"/>
      <c r="E17" s="276"/>
      <c r="F17" s="562"/>
      <c r="G17" s="453"/>
    </row>
    <row r="18" spans="1:17" s="448" customFormat="1" ht="27" customHeight="1">
      <c r="A18" s="399"/>
      <c r="B18" s="451" t="s">
        <v>27</v>
      </c>
      <c r="C18" s="452">
        <v>9483.7559799999999</v>
      </c>
      <c r="D18" s="452">
        <v>7118.6790000000001</v>
      </c>
      <c r="E18" s="452">
        <v>6591.1253999999999</v>
      </c>
      <c r="F18" s="546">
        <v>6461.7249999999995</v>
      </c>
      <c r="G18" s="461"/>
    </row>
    <row r="19" spans="1:17" s="448" customFormat="1" ht="27" customHeight="1">
      <c r="A19" s="399"/>
      <c r="B19" s="454" t="s">
        <v>293</v>
      </c>
      <c r="C19" s="462"/>
      <c r="D19" s="462"/>
      <c r="E19" s="462"/>
      <c r="F19" s="467"/>
      <c r="G19" s="461"/>
      <c r="M19" s="76"/>
      <c r="N19" s="76"/>
      <c r="O19" s="76"/>
      <c r="P19" s="395"/>
      <c r="Q19" s="395"/>
    </row>
    <row r="20" spans="1:17" s="448" customFormat="1" ht="27" customHeight="1">
      <c r="A20" s="399"/>
      <c r="B20" s="391" t="s">
        <v>83</v>
      </c>
      <c r="C20" s="392" t="s">
        <v>123</v>
      </c>
      <c r="D20" s="392"/>
      <c r="E20" s="392" t="s">
        <v>124</v>
      </c>
      <c r="F20" s="392"/>
      <c r="G20" s="461"/>
      <c r="M20" s="76"/>
      <c r="N20" s="463">
        <v>16341.900681908166</v>
      </c>
      <c r="O20" s="76"/>
      <c r="P20" s="395"/>
      <c r="Q20" s="395"/>
    </row>
    <row r="21" spans="1:17" s="465" customFormat="1" ht="23.25" customHeight="1">
      <c r="A21" s="411"/>
      <c r="B21" s="391" t="s">
        <v>84</v>
      </c>
      <c r="C21" s="392" t="s">
        <v>125</v>
      </c>
      <c r="D21" s="392"/>
      <c r="E21" s="393" t="s">
        <v>126</v>
      </c>
      <c r="F21" s="392"/>
      <c r="G21" s="464"/>
      <c r="M21" s="76"/>
      <c r="N21" s="463">
        <v>883.77646830000026</v>
      </c>
      <c r="O21" s="76"/>
      <c r="P21" s="395"/>
      <c r="Q21" s="395"/>
    </row>
    <row r="22" spans="1:17" s="465" customFormat="1" ht="23.25" customHeight="1">
      <c r="A22" s="411"/>
      <c r="G22" s="464"/>
      <c r="M22" s="76"/>
      <c r="N22" s="463">
        <v>1240.3282577251152</v>
      </c>
      <c r="O22" s="76"/>
      <c r="P22" s="395"/>
      <c r="Q22" s="395"/>
    </row>
    <row r="23" spans="1:17" s="465" customFormat="1" ht="23.25" customHeight="1">
      <c r="A23" s="411"/>
      <c r="G23" s="464"/>
      <c r="M23" s="76"/>
      <c r="N23" s="463"/>
      <c r="O23" s="76"/>
      <c r="P23" s="395"/>
      <c r="Q23" s="395"/>
    </row>
    <row r="24" spans="1:17">
      <c r="B24" s="747" t="s">
        <v>176</v>
      </c>
      <c r="C24" s="747"/>
      <c r="D24" s="747"/>
      <c r="E24" s="747"/>
      <c r="F24" s="747"/>
      <c r="M24" s="76"/>
      <c r="N24" s="463">
        <v>18466.00540793328</v>
      </c>
      <c r="O24" s="76"/>
    </row>
    <row r="25" spans="1:17">
      <c r="B25" s="751" t="s">
        <v>177</v>
      </c>
      <c r="C25" s="751"/>
      <c r="D25" s="751"/>
      <c r="E25" s="751"/>
      <c r="F25" s="751"/>
      <c r="M25" s="76"/>
      <c r="N25" s="76"/>
      <c r="O25" s="76"/>
    </row>
    <row r="26" spans="1:17" ht="27.75" customHeight="1">
      <c r="B26" s="449" t="s">
        <v>20</v>
      </c>
      <c r="C26" s="752">
        <v>2020</v>
      </c>
      <c r="D26" s="752">
        <v>2021</v>
      </c>
      <c r="E26" s="752">
        <v>2022</v>
      </c>
      <c r="F26" s="752">
        <v>2023</v>
      </c>
      <c r="M26" s="76"/>
      <c r="N26" s="76"/>
      <c r="O26" s="76"/>
    </row>
    <row r="27" spans="1:17" ht="27.75" customHeight="1">
      <c r="B27" s="450" t="s">
        <v>21</v>
      </c>
      <c r="C27" s="752"/>
      <c r="D27" s="752"/>
      <c r="E27" s="752"/>
      <c r="F27" s="752"/>
      <c r="M27" s="76"/>
      <c r="N27" s="76"/>
      <c r="O27" s="76"/>
    </row>
    <row r="28" spans="1:17" ht="27.75" customHeight="1">
      <c r="B28" s="451" t="s">
        <v>85</v>
      </c>
      <c r="C28" s="470">
        <v>1489.1366203506</v>
      </c>
      <c r="D28" s="470">
        <v>1358.7950689801551</v>
      </c>
      <c r="E28" s="470">
        <v>1276.9126267280001</v>
      </c>
      <c r="F28" s="550">
        <v>1523.0224000000001</v>
      </c>
      <c r="M28" s="76"/>
      <c r="N28" s="76"/>
      <c r="O28" s="76"/>
    </row>
    <row r="29" spans="1:17" ht="27.75" customHeight="1">
      <c r="B29" s="454" t="s">
        <v>180</v>
      </c>
      <c r="C29" s="452"/>
      <c r="D29" s="452"/>
      <c r="E29" s="452"/>
      <c r="F29" s="546"/>
      <c r="M29" s="76">
        <v>2021</v>
      </c>
      <c r="N29" s="76"/>
      <c r="O29" s="76">
        <v>2023</v>
      </c>
      <c r="Q29" s="416" t="s">
        <v>216</v>
      </c>
    </row>
    <row r="30" spans="1:17" ht="27.75" customHeight="1">
      <c r="B30" s="455" t="s">
        <v>86</v>
      </c>
      <c r="C30" s="456">
        <v>156.20054832</v>
      </c>
      <c r="D30" s="456">
        <v>151.59711627840002</v>
      </c>
      <c r="E30" s="456">
        <v>157.49229750000001</v>
      </c>
      <c r="F30" s="547">
        <v>185.63229999999999</v>
      </c>
      <c r="M30" s="76"/>
      <c r="N30" s="76"/>
      <c r="O30" s="76"/>
    </row>
    <row r="31" spans="1:17" ht="27.75" customHeight="1">
      <c r="B31" s="457" t="s">
        <v>181</v>
      </c>
      <c r="C31" s="456"/>
      <c r="D31" s="456"/>
      <c r="E31" s="456"/>
      <c r="F31" s="547"/>
      <c r="M31" s="76"/>
      <c r="N31" s="76"/>
      <c r="O31" s="76"/>
    </row>
    <row r="32" spans="1:17" ht="27.75" customHeight="1">
      <c r="B32" s="451" t="s">
        <v>58</v>
      </c>
      <c r="C32" s="452">
        <v>4091.0196412799996</v>
      </c>
      <c r="D32" s="452">
        <v>3459.1235035500004</v>
      </c>
      <c r="E32" s="452">
        <v>2663.3504362349995</v>
      </c>
      <c r="F32" s="546">
        <v>2388.0119</v>
      </c>
      <c r="M32" s="76"/>
      <c r="N32" s="76"/>
      <c r="O32" s="76"/>
    </row>
    <row r="33" spans="2:15" ht="27.75" customHeight="1">
      <c r="B33" s="454" t="s">
        <v>182</v>
      </c>
      <c r="C33" s="452"/>
      <c r="D33" s="452"/>
      <c r="E33" s="452"/>
      <c r="F33" s="546"/>
      <c r="M33" s="76"/>
      <c r="N33" s="76"/>
      <c r="O33" s="76"/>
    </row>
    <row r="34" spans="2:15" ht="27.75" customHeight="1">
      <c r="B34" s="455" t="s">
        <v>87</v>
      </c>
      <c r="C34" s="456">
        <v>11841.907499339999</v>
      </c>
      <c r="D34" s="456">
        <v>12473.515752700428</v>
      </c>
      <c r="E34" s="456">
        <v>13031.210666723799</v>
      </c>
      <c r="F34" s="547">
        <v>13845.680700000001</v>
      </c>
    </row>
    <row r="35" spans="2:15" ht="27.75" customHeight="1">
      <c r="B35" s="457" t="s">
        <v>25</v>
      </c>
      <c r="C35" s="456"/>
      <c r="D35" s="456"/>
      <c r="E35" s="456"/>
      <c r="F35" s="547"/>
    </row>
    <row r="36" spans="2:15" ht="27.75" customHeight="1">
      <c r="B36" s="451" t="s">
        <v>88</v>
      </c>
      <c r="C36" s="452">
        <v>5154.0984179999996</v>
      </c>
      <c r="D36" s="452">
        <v>5626.4831535780704</v>
      </c>
      <c r="E36" s="452">
        <v>5830.5242342379997</v>
      </c>
      <c r="F36" s="546">
        <v>6457.1869999999999</v>
      </c>
    </row>
    <row r="37" spans="2:15" ht="27.75" customHeight="1">
      <c r="B37" s="529" t="s">
        <v>26</v>
      </c>
      <c r="C37" s="452"/>
      <c r="D37" s="452"/>
      <c r="E37" s="452"/>
      <c r="F37" s="546"/>
    </row>
    <row r="38" spans="2:15" ht="27.75" customHeight="1">
      <c r="B38" s="455" t="s">
        <v>160</v>
      </c>
      <c r="C38" s="459">
        <v>104.44425</v>
      </c>
      <c r="D38" s="459">
        <v>116.186694</v>
      </c>
      <c r="E38" s="459">
        <v>138.44661239000001</v>
      </c>
      <c r="F38" s="548">
        <v>150.7978</v>
      </c>
    </row>
    <row r="39" spans="2:15" ht="27.75" customHeight="1">
      <c r="B39" s="460" t="s">
        <v>63</v>
      </c>
      <c r="C39" s="459"/>
      <c r="D39" s="459"/>
      <c r="E39" s="459"/>
      <c r="F39" s="548"/>
    </row>
    <row r="40" spans="2:15" ht="27.75" customHeight="1">
      <c r="B40" s="451" t="s">
        <v>27</v>
      </c>
      <c r="C40" s="452">
        <v>18.967511999999999</v>
      </c>
      <c r="D40" s="452">
        <v>14.2373578</v>
      </c>
      <c r="E40" s="452">
        <v>12.53161781</v>
      </c>
      <c r="F40" s="546">
        <v>12.282544850000001</v>
      </c>
    </row>
    <row r="41" spans="2:15" ht="27.75" customHeight="1">
      <c r="B41" s="454" t="s">
        <v>28</v>
      </c>
      <c r="C41" s="471"/>
      <c r="D41" s="452"/>
      <c r="E41" s="452"/>
      <c r="F41" s="546"/>
    </row>
    <row r="42" spans="2:15" ht="27.75" customHeight="1">
      <c r="B42" s="466" t="s">
        <v>29</v>
      </c>
      <c r="C42" s="754">
        <f>C28+C30+C32+C34+C36+C38+C40</f>
        <v>22855.774489290601</v>
      </c>
      <c r="D42" s="754">
        <f>D28+D30+D32+D34+D36+D38+D40</f>
        <v>23199.938646887058</v>
      </c>
      <c r="E42" s="754">
        <f>E28+E30+E32+E34+E36+E38+E40</f>
        <v>23110.468491624797</v>
      </c>
      <c r="F42" s="753">
        <f>F28+F30+F32+F34+F36+F38+F40</f>
        <v>24562.61464485</v>
      </c>
    </row>
    <row r="43" spans="2:15" ht="27.75" customHeight="1">
      <c r="B43" s="530" t="s">
        <v>43</v>
      </c>
      <c r="C43" s="754"/>
      <c r="D43" s="754"/>
      <c r="E43" s="754"/>
      <c r="F43" s="753"/>
    </row>
    <row r="44" spans="2:15">
      <c r="B44" s="395"/>
      <c r="C44" s="394" t="s">
        <v>83</v>
      </c>
      <c r="D44" s="395"/>
      <c r="E44" s="392"/>
    </row>
    <row r="45" spans="2:15">
      <c r="B45" s="395"/>
      <c r="C45" s="396" t="s">
        <v>84</v>
      </c>
    </row>
    <row r="65" ht="45.75" customHeight="1"/>
    <row r="66" ht="45.75" customHeight="1"/>
  </sheetData>
  <sheetProtection password="CC3B" sheet="1"/>
  <mergeCells count="16">
    <mergeCell ref="B2:F2"/>
    <mergeCell ref="B3:F3"/>
    <mergeCell ref="F42:F43"/>
    <mergeCell ref="E42:E43"/>
    <mergeCell ref="D42:D43"/>
    <mergeCell ref="C42:C43"/>
    <mergeCell ref="C26:C27"/>
    <mergeCell ref="D26:D27"/>
    <mergeCell ref="E26:E27"/>
    <mergeCell ref="F26:F27"/>
    <mergeCell ref="B24:F24"/>
    <mergeCell ref="B25:F25"/>
    <mergeCell ref="F4:F5"/>
    <mergeCell ref="E4:E5"/>
    <mergeCell ref="D4:D5"/>
    <mergeCell ref="C4:C5"/>
  </mergeCells>
  <printOptions horizontalCentered="1"/>
  <pageMargins left="0" right="0" top="0.35433070866141736" bottom="0.35433070866141736" header="0.31496062992125984" footer="0.31496062992125984"/>
  <pageSetup paperSize="9" scale="57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J52"/>
  <sheetViews>
    <sheetView showGridLines="0" view="pageBreakPreview" topLeftCell="A19" zoomScale="85" zoomScaleNormal="80" zoomScaleSheetLayoutView="85" zoomScalePageLayoutView="55" workbookViewId="0">
      <selection activeCell="H23" sqref="H23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8" s="400" customFormat="1" ht="27.75" customHeight="1">
      <c r="B2" s="747" t="s">
        <v>217</v>
      </c>
      <c r="C2" s="747"/>
      <c r="D2" s="747"/>
      <c r="E2" s="747"/>
      <c r="F2" s="747"/>
    </row>
    <row r="3" spans="2:8" s="398" customFormat="1" ht="27.75" customHeight="1">
      <c r="B3" s="748" t="s">
        <v>292</v>
      </c>
      <c r="C3" s="748"/>
      <c r="D3" s="748"/>
      <c r="E3" s="748"/>
      <c r="F3" s="748"/>
    </row>
    <row r="4" spans="2:8" s="398" customFormat="1" ht="27.75" customHeight="1">
      <c r="B4" s="472" t="s">
        <v>41</v>
      </c>
      <c r="C4" s="755" t="s">
        <v>175</v>
      </c>
      <c r="D4" s="755"/>
      <c r="E4" s="755"/>
      <c r="F4" s="755"/>
      <c r="G4" s="397"/>
    </row>
    <row r="5" spans="2:8" s="398" customFormat="1" ht="27.75" customHeight="1">
      <c r="B5" s="473" t="s">
        <v>42</v>
      </c>
      <c r="C5" s="474">
        <v>2021</v>
      </c>
      <c r="D5" s="474">
        <v>2022</v>
      </c>
      <c r="E5" s="474">
        <v>2023</v>
      </c>
      <c r="F5" s="474" t="s">
        <v>215</v>
      </c>
    </row>
    <row r="6" spans="2:8" s="398" customFormat="1" ht="27.75" customHeight="1">
      <c r="B6" s="475" t="s">
        <v>44</v>
      </c>
      <c r="C6" s="476">
        <v>20</v>
      </c>
      <c r="D6" s="476">
        <v>20</v>
      </c>
      <c r="E6" s="551">
        <v>20</v>
      </c>
      <c r="F6" s="551">
        <v>21</v>
      </c>
    </row>
    <row r="7" spans="2:8" s="398" customFormat="1" ht="27.75" customHeight="1">
      <c r="B7" s="477" t="s">
        <v>45</v>
      </c>
      <c r="C7" s="478" t="s">
        <v>77</v>
      </c>
      <c r="D7" s="478">
        <v>321</v>
      </c>
      <c r="E7" s="552">
        <v>19</v>
      </c>
      <c r="F7" s="552">
        <v>20</v>
      </c>
    </row>
    <row r="8" spans="2:8" s="398" customFormat="1" ht="27.75" customHeight="1">
      <c r="B8" s="475" t="s">
        <v>46</v>
      </c>
      <c r="C8" s="476">
        <v>74</v>
      </c>
      <c r="D8" s="479" t="s">
        <v>77</v>
      </c>
      <c r="E8" s="551" t="s">
        <v>77</v>
      </c>
      <c r="F8" s="551" t="s">
        <v>77</v>
      </c>
    </row>
    <row r="9" spans="2:8" s="398" customFormat="1" ht="27.75" customHeight="1">
      <c r="B9" s="477" t="s">
        <v>47</v>
      </c>
      <c r="C9" s="480" t="s">
        <v>77</v>
      </c>
      <c r="D9" s="480" t="s">
        <v>77</v>
      </c>
      <c r="E9" s="552" t="s">
        <v>77</v>
      </c>
      <c r="F9" s="552" t="s">
        <v>77</v>
      </c>
    </row>
    <row r="10" spans="2:8" s="398" customFormat="1" ht="27.75" customHeight="1">
      <c r="B10" s="475" t="s">
        <v>48</v>
      </c>
      <c r="C10" s="476">
        <v>115</v>
      </c>
      <c r="D10" s="476">
        <v>175</v>
      </c>
      <c r="E10" s="551">
        <v>175</v>
      </c>
      <c r="F10" s="551">
        <v>162</v>
      </c>
    </row>
    <row r="11" spans="2:8" s="398" customFormat="1" ht="27.75" customHeight="1">
      <c r="B11" s="477" t="s">
        <v>49</v>
      </c>
      <c r="C11" s="531">
        <v>1617</v>
      </c>
      <c r="D11" s="531">
        <v>1631</v>
      </c>
      <c r="E11" s="552">
        <v>1273</v>
      </c>
      <c r="F11" s="552">
        <v>1222</v>
      </c>
    </row>
    <row r="12" spans="2:8" s="398" customFormat="1" ht="27.75" customHeight="1">
      <c r="B12" s="475" t="s">
        <v>50</v>
      </c>
      <c r="C12" s="476">
        <v>120</v>
      </c>
      <c r="D12" s="476">
        <v>120</v>
      </c>
      <c r="E12" s="551">
        <v>139</v>
      </c>
      <c r="F12" s="551">
        <v>132</v>
      </c>
    </row>
    <row r="13" spans="2:8" s="398" customFormat="1" ht="27.75" customHeight="1">
      <c r="B13" s="477" t="s">
        <v>51</v>
      </c>
      <c r="C13" s="478">
        <v>174</v>
      </c>
      <c r="D13" s="478">
        <v>132</v>
      </c>
      <c r="E13" s="552">
        <v>184</v>
      </c>
      <c r="F13" s="552">
        <v>177</v>
      </c>
    </row>
    <row r="14" spans="2:8" s="398" customFormat="1" ht="27.75" customHeight="1">
      <c r="B14" s="475" t="s">
        <v>52</v>
      </c>
      <c r="C14" s="476">
        <v>133</v>
      </c>
      <c r="D14" s="476">
        <v>414</v>
      </c>
      <c r="E14" s="551">
        <v>356</v>
      </c>
      <c r="F14" s="551">
        <v>374</v>
      </c>
    </row>
    <row r="15" spans="2:8" s="398" customFormat="1" ht="27.75" customHeight="1">
      <c r="B15" s="477" t="s">
        <v>53</v>
      </c>
      <c r="C15" s="478">
        <v>137</v>
      </c>
      <c r="D15" s="480" t="s">
        <v>77</v>
      </c>
      <c r="E15" s="552" t="s">
        <v>77</v>
      </c>
      <c r="F15" s="552" t="s">
        <v>77</v>
      </c>
    </row>
    <row r="16" spans="2:8" s="398" customFormat="1" ht="27.75" customHeight="1">
      <c r="B16" s="475" t="s">
        <v>54</v>
      </c>
      <c r="C16" s="479" t="s">
        <v>77</v>
      </c>
      <c r="D16" s="479" t="s">
        <v>77</v>
      </c>
      <c r="E16" s="551" t="s">
        <v>77</v>
      </c>
      <c r="F16" s="551" t="s">
        <v>77</v>
      </c>
      <c r="G16" s="481"/>
      <c r="H16" s="428"/>
    </row>
    <row r="17" spans="2:9" s="398" customFormat="1" ht="27.75" customHeight="1">
      <c r="B17" s="477" t="s">
        <v>55</v>
      </c>
      <c r="C17" s="480" t="s">
        <v>77</v>
      </c>
      <c r="D17" s="480" t="s">
        <v>77</v>
      </c>
      <c r="E17" s="540" t="s">
        <v>77</v>
      </c>
      <c r="F17" s="540" t="s">
        <v>77</v>
      </c>
    </row>
    <row r="18" spans="2:9" s="398" customFormat="1" ht="27.75" customHeight="1">
      <c r="B18" s="482" t="s">
        <v>56</v>
      </c>
      <c r="C18" s="728">
        <f>SUM(C6:C17)</f>
        <v>2390</v>
      </c>
      <c r="D18" s="728">
        <f>SUM(D6:D17)</f>
        <v>2813</v>
      </c>
      <c r="E18" s="731">
        <f>SUM(E6:E17)</f>
        <v>2166</v>
      </c>
      <c r="F18" s="731">
        <f>SUM(F6:F17)</f>
        <v>2108</v>
      </c>
    </row>
    <row r="19" spans="2:9" s="398" customFormat="1" ht="27.75" customHeight="1">
      <c r="B19" s="483" t="s">
        <v>57</v>
      </c>
      <c r="C19" s="728"/>
      <c r="D19" s="728"/>
      <c r="E19" s="731"/>
      <c r="F19" s="731"/>
    </row>
    <row r="20" spans="2:9" s="398" customFormat="1" ht="27.75" customHeight="1">
      <c r="B20" s="477" t="s">
        <v>64</v>
      </c>
      <c r="C20" s="480" t="s">
        <v>77</v>
      </c>
      <c r="D20" s="480">
        <v>203</v>
      </c>
      <c r="E20" s="552">
        <v>203</v>
      </c>
      <c r="F20" s="552">
        <v>203</v>
      </c>
    </row>
    <row r="21" spans="2:9" s="414" customFormat="1" ht="27.75" customHeight="1">
      <c r="B21" s="475" t="s">
        <v>62</v>
      </c>
      <c r="C21" s="479" t="s">
        <v>77</v>
      </c>
      <c r="D21" s="479" t="s">
        <v>77</v>
      </c>
      <c r="E21" s="551" t="s">
        <v>77</v>
      </c>
      <c r="F21" s="551" t="s">
        <v>77</v>
      </c>
      <c r="G21" s="411"/>
      <c r="H21" s="412"/>
      <c r="I21" s="76"/>
    </row>
    <row r="22" spans="2:9" s="414" customFormat="1" ht="27.75" customHeight="1">
      <c r="B22" s="484" t="s">
        <v>29</v>
      </c>
      <c r="C22" s="756">
        <f>SUM(C18:C21)</f>
        <v>2390</v>
      </c>
      <c r="D22" s="756">
        <f>SUM(D18:D21)</f>
        <v>3016</v>
      </c>
      <c r="E22" s="757">
        <f>SUM(E18:E21)</f>
        <v>2369</v>
      </c>
      <c r="F22" s="757">
        <f>SUM(F18:F21)</f>
        <v>2311</v>
      </c>
      <c r="H22" s="415"/>
    </row>
    <row r="23" spans="2:9" ht="27.75" customHeight="1">
      <c r="B23" s="485" t="s">
        <v>43</v>
      </c>
      <c r="C23" s="756"/>
      <c r="D23" s="756"/>
      <c r="E23" s="757"/>
      <c r="F23" s="757"/>
    </row>
    <row r="25" spans="2:9" ht="27.75" customHeight="1">
      <c r="B25" s="747" t="s">
        <v>218</v>
      </c>
      <c r="C25" s="747"/>
      <c r="D25" s="747"/>
      <c r="E25" s="747"/>
      <c r="F25" s="747"/>
    </row>
    <row r="26" spans="2:9" ht="27.75" customHeight="1">
      <c r="B26" s="748" t="s">
        <v>339</v>
      </c>
      <c r="C26" s="748"/>
      <c r="D26" s="748"/>
      <c r="E26" s="748"/>
      <c r="F26" s="748"/>
    </row>
    <row r="27" spans="2:9" ht="27.75" customHeight="1">
      <c r="B27" s="472" t="s">
        <v>41</v>
      </c>
      <c r="C27" s="755" t="s">
        <v>175</v>
      </c>
      <c r="D27" s="755"/>
      <c r="E27" s="755"/>
      <c r="F27" s="755"/>
    </row>
    <row r="28" spans="2:9" ht="27.75" customHeight="1">
      <c r="B28" s="473" t="s">
        <v>42</v>
      </c>
      <c r="C28" s="474">
        <v>2021</v>
      </c>
      <c r="D28" s="474">
        <v>2022</v>
      </c>
      <c r="E28" s="474">
        <v>2023</v>
      </c>
      <c r="F28" s="474" t="s">
        <v>215</v>
      </c>
    </row>
    <row r="29" spans="2:9" ht="27.75" customHeight="1">
      <c r="B29" s="475" t="s">
        <v>44</v>
      </c>
      <c r="C29" s="479">
        <v>49500</v>
      </c>
      <c r="D29" s="479">
        <v>53500</v>
      </c>
      <c r="E29" s="551">
        <v>49500</v>
      </c>
      <c r="F29" s="551">
        <v>50053</v>
      </c>
    </row>
    <row r="30" spans="2:9" ht="27.75" customHeight="1">
      <c r="B30" s="477" t="s">
        <v>45</v>
      </c>
      <c r="C30" s="480">
        <v>215000</v>
      </c>
      <c r="D30" s="480">
        <v>215000</v>
      </c>
      <c r="E30" s="552">
        <v>215000</v>
      </c>
      <c r="F30" s="552">
        <v>211115</v>
      </c>
    </row>
    <row r="31" spans="2:9" ht="27.75" customHeight="1">
      <c r="B31" s="475" t="s">
        <v>46</v>
      </c>
      <c r="C31" s="479">
        <v>303900</v>
      </c>
      <c r="D31" s="479">
        <v>310900</v>
      </c>
      <c r="E31" s="551">
        <v>288600</v>
      </c>
      <c r="F31" s="551">
        <v>302615</v>
      </c>
    </row>
    <row r="32" spans="2:9" ht="27.75" customHeight="1">
      <c r="B32" s="477" t="s">
        <v>47</v>
      </c>
      <c r="C32" s="480">
        <v>35000</v>
      </c>
      <c r="D32" s="480">
        <v>35000</v>
      </c>
      <c r="E32" s="552">
        <v>29000</v>
      </c>
      <c r="F32" s="552">
        <v>27443</v>
      </c>
    </row>
    <row r="33" spans="2:10" ht="27.75" customHeight="1">
      <c r="B33" s="475" t="s">
        <v>48</v>
      </c>
      <c r="C33" s="479">
        <v>56930</v>
      </c>
      <c r="D33" s="479">
        <v>56700</v>
      </c>
      <c r="E33" s="551">
        <v>36450</v>
      </c>
      <c r="F33" s="551">
        <v>36034</v>
      </c>
      <c r="J33" s="416"/>
    </row>
    <row r="34" spans="2:10" ht="27.75" customHeight="1">
      <c r="B34" s="477" t="s">
        <v>49</v>
      </c>
      <c r="C34" s="480">
        <v>278200</v>
      </c>
      <c r="D34" s="480">
        <v>268500</v>
      </c>
      <c r="E34" s="552">
        <v>151900</v>
      </c>
      <c r="F34" s="552">
        <v>157473</v>
      </c>
    </row>
    <row r="35" spans="2:10" ht="27.75" customHeight="1">
      <c r="B35" s="475" t="s">
        <v>50</v>
      </c>
      <c r="C35" s="479">
        <v>365612</v>
      </c>
      <c r="D35" s="479">
        <v>378612</v>
      </c>
      <c r="E35" s="551">
        <v>414212</v>
      </c>
      <c r="F35" s="551">
        <v>426544</v>
      </c>
    </row>
    <row r="36" spans="2:10" ht="27.75" customHeight="1">
      <c r="B36" s="477" t="s">
        <v>51</v>
      </c>
      <c r="C36" s="480">
        <v>882400</v>
      </c>
      <c r="D36" s="480">
        <v>886400</v>
      </c>
      <c r="E36" s="552">
        <v>862400</v>
      </c>
      <c r="F36" s="552">
        <v>854418</v>
      </c>
    </row>
    <row r="37" spans="2:10" ht="27.75" customHeight="1">
      <c r="B37" s="475" t="s">
        <v>52</v>
      </c>
      <c r="C37" s="479">
        <v>59410</v>
      </c>
      <c r="D37" s="479">
        <v>114000</v>
      </c>
      <c r="E37" s="551">
        <v>56700</v>
      </c>
      <c r="F37" s="551">
        <v>57473</v>
      </c>
    </row>
    <row r="38" spans="2:10" ht="27.75" customHeight="1">
      <c r="B38" s="477" t="s">
        <v>53</v>
      </c>
      <c r="C38" s="480">
        <v>38850</v>
      </c>
      <c r="D38" s="480">
        <v>65470</v>
      </c>
      <c r="E38" s="552">
        <v>114800</v>
      </c>
      <c r="F38" s="552">
        <v>114920</v>
      </c>
    </row>
    <row r="39" spans="2:10" ht="27.75" customHeight="1">
      <c r="B39" s="475" t="s">
        <v>54</v>
      </c>
      <c r="C39" s="479">
        <v>236820</v>
      </c>
      <c r="D39" s="479">
        <v>236820</v>
      </c>
      <c r="E39" s="551">
        <v>262220</v>
      </c>
      <c r="F39" s="551">
        <v>288666</v>
      </c>
    </row>
    <row r="40" spans="2:10" ht="27.75" customHeight="1">
      <c r="B40" s="477" t="s">
        <v>55</v>
      </c>
      <c r="C40" s="480" t="s">
        <v>77</v>
      </c>
      <c r="D40" s="480" t="s">
        <v>77</v>
      </c>
      <c r="E40" s="553" t="s">
        <v>77</v>
      </c>
      <c r="F40" s="553" t="s">
        <v>77</v>
      </c>
    </row>
    <row r="41" spans="2:10" ht="27.75" customHeight="1">
      <c r="B41" s="482" t="s">
        <v>56</v>
      </c>
      <c r="C41" s="728">
        <f>SUM(C29:C40)</f>
        <v>2521622</v>
      </c>
      <c r="D41" s="728">
        <f>SUM(D29:D40)</f>
        <v>2620902</v>
      </c>
      <c r="E41" s="731">
        <f>SUM(E29:E40)</f>
        <v>2480782</v>
      </c>
      <c r="F41" s="731">
        <f>SUM(F29:F40)</f>
        <v>2526754</v>
      </c>
    </row>
    <row r="42" spans="2:10" ht="27.75" customHeight="1">
      <c r="B42" s="483" t="s">
        <v>57</v>
      </c>
      <c r="C42" s="728"/>
      <c r="D42" s="728"/>
      <c r="E42" s="731"/>
      <c r="F42" s="731"/>
    </row>
    <row r="43" spans="2:10" ht="27.75" customHeight="1">
      <c r="B43" s="486" t="s">
        <v>64</v>
      </c>
      <c r="C43" s="487" t="s">
        <v>77</v>
      </c>
      <c r="D43" s="480">
        <v>40305</v>
      </c>
      <c r="E43" s="554" t="s">
        <v>77</v>
      </c>
      <c r="F43" s="554" t="s">
        <v>77</v>
      </c>
    </row>
    <row r="44" spans="2:10" ht="27.75" customHeight="1">
      <c r="B44" s="488" t="s">
        <v>62</v>
      </c>
      <c r="C44" s="489">
        <v>75240</v>
      </c>
      <c r="D44" s="489">
        <v>74860</v>
      </c>
      <c r="E44" s="555">
        <v>72491</v>
      </c>
      <c r="F44" s="555">
        <v>71778</v>
      </c>
    </row>
    <row r="45" spans="2:10" ht="27.75" customHeight="1">
      <c r="B45" s="484" t="s">
        <v>29</v>
      </c>
      <c r="C45" s="756">
        <f>SUM(C41:C44)</f>
        <v>2596862</v>
      </c>
      <c r="D45" s="756">
        <f>SUM(D41:D44)</f>
        <v>2736067</v>
      </c>
      <c r="E45" s="757">
        <f>SUM(E41:E44)</f>
        <v>2553273</v>
      </c>
      <c r="F45" s="757">
        <f>SUM(F41:F44)</f>
        <v>2598532</v>
      </c>
    </row>
    <row r="46" spans="2:10" ht="27.75" customHeight="1">
      <c r="B46" s="485" t="s">
        <v>43</v>
      </c>
      <c r="C46" s="756"/>
      <c r="D46" s="756"/>
      <c r="E46" s="757"/>
      <c r="F46" s="757"/>
    </row>
    <row r="47" spans="2:10" ht="27.75" customHeight="1">
      <c r="B47" s="490"/>
      <c r="C47" s="491" t="s">
        <v>82</v>
      </c>
      <c r="D47" s="414"/>
      <c r="E47" s="76" t="s">
        <v>184</v>
      </c>
      <c r="F47" s="477"/>
    </row>
    <row r="52" spans="5:5" ht="27.75" customHeight="1">
      <c r="E52" s="183"/>
    </row>
  </sheetData>
  <sheetProtection password="CC3B" sheet="1"/>
  <mergeCells count="22">
    <mergeCell ref="C27:F27"/>
    <mergeCell ref="C41:C42"/>
    <mergeCell ref="D41:D42"/>
    <mergeCell ref="E41:E42"/>
    <mergeCell ref="F41:F42"/>
    <mergeCell ref="C45:C46"/>
    <mergeCell ref="D45:D46"/>
    <mergeCell ref="E45:E46"/>
    <mergeCell ref="F45:F46"/>
    <mergeCell ref="C22:C23"/>
    <mergeCell ref="D22:D23"/>
    <mergeCell ref="E22:E23"/>
    <mergeCell ref="F22:F23"/>
    <mergeCell ref="B25:F25"/>
    <mergeCell ref="B26:F26"/>
    <mergeCell ref="B2:F2"/>
    <mergeCell ref="B3:F3"/>
    <mergeCell ref="C4:F4"/>
    <mergeCell ref="C18:C19"/>
    <mergeCell ref="D18:D19"/>
    <mergeCell ref="E18:E19"/>
    <mergeCell ref="F18:F19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  <rowBreaks count="1" manualBreakCount="1">
    <brk id="10" min="1" max="5" man="1"/>
  </rowBreaks>
  <colBreaks count="1" manualBreakCount="1">
    <brk id="2" min="1" max="47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C52"/>
  <sheetViews>
    <sheetView showGridLines="0" view="pageBreakPreview" topLeftCell="A13" zoomScaleNormal="80" zoomScaleSheetLayoutView="100" zoomScalePageLayoutView="55" workbookViewId="0">
      <selection activeCell="H21" sqref="H21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8" s="400" customFormat="1" ht="27.75" customHeight="1">
      <c r="B2" s="747" t="s">
        <v>220</v>
      </c>
      <c r="C2" s="747"/>
      <c r="D2" s="747"/>
      <c r="E2" s="747"/>
      <c r="F2" s="747"/>
    </row>
    <row r="3" spans="2:8" s="398" customFormat="1" ht="27.75" customHeight="1">
      <c r="B3" s="748" t="s">
        <v>340</v>
      </c>
      <c r="C3" s="748"/>
      <c r="D3" s="748"/>
      <c r="E3" s="748"/>
      <c r="F3" s="748"/>
    </row>
    <row r="4" spans="2:8" s="398" customFormat="1" ht="27.75" customHeight="1">
      <c r="B4" s="472" t="s">
        <v>41</v>
      </c>
      <c r="C4" s="755" t="s">
        <v>175</v>
      </c>
      <c r="D4" s="755"/>
      <c r="E4" s="755"/>
      <c r="F4" s="755"/>
      <c r="G4" s="397"/>
    </row>
    <row r="5" spans="2:8" s="398" customFormat="1" ht="27.75" customHeight="1">
      <c r="B5" s="473" t="s">
        <v>42</v>
      </c>
      <c r="C5" s="474">
        <v>2021</v>
      </c>
      <c r="D5" s="474">
        <v>2022</v>
      </c>
      <c r="E5" s="474">
        <v>2023</v>
      </c>
      <c r="F5" s="474" t="s">
        <v>215</v>
      </c>
    </row>
    <row r="6" spans="2:8" s="398" customFormat="1" ht="27.75" customHeight="1">
      <c r="B6" s="475" t="s">
        <v>44</v>
      </c>
      <c r="C6" s="479" t="s">
        <v>77</v>
      </c>
      <c r="D6" s="479" t="s">
        <v>77</v>
      </c>
      <c r="E6" s="556" t="s">
        <v>77</v>
      </c>
      <c r="F6" s="556" t="s">
        <v>77</v>
      </c>
    </row>
    <row r="7" spans="2:8" s="398" customFormat="1" ht="27.75" customHeight="1">
      <c r="B7" s="477" t="s">
        <v>45</v>
      </c>
      <c r="C7" s="480" t="s">
        <v>77</v>
      </c>
      <c r="D7" s="480" t="s">
        <v>77</v>
      </c>
      <c r="E7" s="553">
        <v>30</v>
      </c>
      <c r="F7" s="553">
        <v>30</v>
      </c>
    </row>
    <row r="8" spans="2:8" s="398" customFormat="1" ht="27.75" customHeight="1">
      <c r="B8" s="475" t="s">
        <v>46</v>
      </c>
      <c r="C8" s="493">
        <v>20</v>
      </c>
      <c r="D8" s="479">
        <v>20</v>
      </c>
      <c r="E8" s="556" t="s">
        <v>77</v>
      </c>
      <c r="F8" s="556" t="s">
        <v>77</v>
      </c>
    </row>
    <row r="9" spans="2:8" s="398" customFormat="1" ht="27.75" customHeight="1">
      <c r="B9" s="477" t="s">
        <v>47</v>
      </c>
      <c r="C9" s="480" t="s">
        <v>77</v>
      </c>
      <c r="D9" s="480" t="s">
        <v>77</v>
      </c>
      <c r="E9" s="553" t="s">
        <v>77</v>
      </c>
      <c r="F9" s="553" t="s">
        <v>77</v>
      </c>
    </row>
    <row r="10" spans="2:8" s="398" customFormat="1" ht="27.75" customHeight="1">
      <c r="B10" s="475" t="s">
        <v>48</v>
      </c>
      <c r="C10" s="479" t="s">
        <v>77</v>
      </c>
      <c r="D10" s="479" t="s">
        <v>77</v>
      </c>
      <c r="E10" s="556" t="s">
        <v>77</v>
      </c>
      <c r="F10" s="556" t="s">
        <v>77</v>
      </c>
    </row>
    <row r="11" spans="2:8" s="398" customFormat="1" ht="27.75" customHeight="1">
      <c r="B11" s="477" t="s">
        <v>49</v>
      </c>
      <c r="C11" s="480">
        <v>25</v>
      </c>
      <c r="D11" s="480" t="s">
        <v>77</v>
      </c>
      <c r="E11" s="553" t="s">
        <v>77</v>
      </c>
      <c r="F11" s="553" t="s">
        <v>77</v>
      </c>
    </row>
    <row r="12" spans="2:8" s="398" customFormat="1" ht="27.75" customHeight="1">
      <c r="B12" s="475" t="s">
        <v>50</v>
      </c>
      <c r="C12" s="479" t="s">
        <v>77</v>
      </c>
      <c r="D12" s="479" t="s">
        <v>77</v>
      </c>
      <c r="E12" s="556" t="s">
        <v>77</v>
      </c>
      <c r="F12" s="556" t="s">
        <v>77</v>
      </c>
    </row>
    <row r="13" spans="2:8" s="398" customFormat="1" ht="27.75" customHeight="1">
      <c r="B13" s="477" t="s">
        <v>51</v>
      </c>
      <c r="C13" s="480" t="s">
        <v>77</v>
      </c>
      <c r="D13" s="480">
        <v>15</v>
      </c>
      <c r="E13" s="553" t="s">
        <v>77</v>
      </c>
      <c r="F13" s="553" t="s">
        <v>77</v>
      </c>
    </row>
    <row r="14" spans="2:8" s="398" customFormat="1" ht="27.75" customHeight="1">
      <c r="B14" s="475" t="s">
        <v>52</v>
      </c>
      <c r="C14" s="479">
        <v>100</v>
      </c>
      <c r="D14" s="479">
        <v>110</v>
      </c>
      <c r="E14" s="556">
        <v>100</v>
      </c>
      <c r="F14" s="556">
        <v>110</v>
      </c>
    </row>
    <row r="15" spans="2:8" s="398" customFormat="1" ht="27.75" customHeight="1">
      <c r="B15" s="477" t="s">
        <v>53</v>
      </c>
      <c r="C15" s="480">
        <v>126</v>
      </c>
      <c r="D15" s="480" t="s">
        <v>77</v>
      </c>
      <c r="E15" s="553" t="s">
        <v>77</v>
      </c>
      <c r="F15" s="553" t="s">
        <v>77</v>
      </c>
    </row>
    <row r="16" spans="2:8" s="398" customFormat="1" ht="27.75" customHeight="1">
      <c r="B16" s="475" t="s">
        <v>54</v>
      </c>
      <c r="C16" s="479" t="s">
        <v>77</v>
      </c>
      <c r="D16" s="479" t="s">
        <v>77</v>
      </c>
      <c r="E16" s="556" t="s">
        <v>77</v>
      </c>
      <c r="F16" s="556" t="s">
        <v>77</v>
      </c>
      <c r="G16" s="481"/>
      <c r="H16" s="428"/>
    </row>
    <row r="17" spans="2:9" s="398" customFormat="1" ht="27.75" customHeight="1">
      <c r="B17" s="477" t="s">
        <v>55</v>
      </c>
      <c r="C17" s="492" t="s">
        <v>77</v>
      </c>
      <c r="D17" s="193" t="s">
        <v>77</v>
      </c>
      <c r="E17" s="540" t="s">
        <v>77</v>
      </c>
      <c r="F17" s="540" t="s">
        <v>77</v>
      </c>
    </row>
    <row r="18" spans="2:9" s="398" customFormat="1" ht="27.75" customHeight="1">
      <c r="B18" s="482" t="s">
        <v>56</v>
      </c>
      <c r="C18" s="728">
        <f>SUM(C6:C17)</f>
        <v>271</v>
      </c>
      <c r="D18" s="728">
        <f>SUM(D6:D17)</f>
        <v>145</v>
      </c>
      <c r="E18" s="731">
        <f>SUM(E6:E17)</f>
        <v>130</v>
      </c>
      <c r="F18" s="731">
        <f>SUM(F6:F17)</f>
        <v>140</v>
      </c>
    </row>
    <row r="19" spans="2:9" s="398" customFormat="1" ht="27.75" customHeight="1">
      <c r="B19" s="483" t="s">
        <v>57</v>
      </c>
      <c r="C19" s="728"/>
      <c r="D19" s="728"/>
      <c r="E19" s="731"/>
      <c r="F19" s="731"/>
    </row>
    <row r="20" spans="2:9" s="398" customFormat="1" ht="27.75" customHeight="1">
      <c r="B20" s="477" t="s">
        <v>64</v>
      </c>
      <c r="C20" s="480" t="s">
        <v>77</v>
      </c>
      <c r="D20" s="480">
        <v>49</v>
      </c>
      <c r="E20" s="552">
        <v>49</v>
      </c>
      <c r="F20" s="552">
        <v>49</v>
      </c>
    </row>
    <row r="21" spans="2:9" s="414" customFormat="1" ht="27.75" customHeight="1">
      <c r="B21" s="475" t="s">
        <v>62</v>
      </c>
      <c r="C21" s="479" t="s">
        <v>77</v>
      </c>
      <c r="D21" s="479" t="s">
        <v>77</v>
      </c>
      <c r="E21" s="551" t="s">
        <v>77</v>
      </c>
      <c r="F21" s="551" t="s">
        <v>77</v>
      </c>
      <c r="G21" s="411"/>
      <c r="H21" s="412"/>
      <c r="I21" s="413"/>
    </row>
    <row r="22" spans="2:9" s="414" customFormat="1" ht="27.75" customHeight="1">
      <c r="B22" s="484" t="s">
        <v>29</v>
      </c>
      <c r="C22" s="756">
        <f>SUM(C18:C21)</f>
        <v>271</v>
      </c>
      <c r="D22" s="756">
        <f>SUM(D18:D21)</f>
        <v>194</v>
      </c>
      <c r="E22" s="757">
        <f>SUM(E18:E21)</f>
        <v>179</v>
      </c>
      <c r="F22" s="757">
        <f>SUM(F18:F21)</f>
        <v>189</v>
      </c>
      <c r="H22" s="415"/>
    </row>
    <row r="23" spans="2:9" ht="27.75" customHeight="1">
      <c r="B23" s="485" t="s">
        <v>43</v>
      </c>
      <c r="C23" s="756"/>
      <c r="D23" s="756"/>
      <c r="E23" s="757"/>
      <c r="F23" s="757"/>
    </row>
    <row r="25" spans="2:9" ht="27.75" customHeight="1">
      <c r="B25" s="747" t="s">
        <v>219</v>
      </c>
      <c r="C25" s="747"/>
      <c r="D25" s="747"/>
      <c r="E25" s="747"/>
      <c r="F25" s="747"/>
    </row>
    <row r="26" spans="2:9" ht="27.75" customHeight="1">
      <c r="B26" s="748" t="s">
        <v>341</v>
      </c>
      <c r="C26" s="748"/>
      <c r="D26" s="748"/>
      <c r="E26" s="748"/>
      <c r="F26" s="748"/>
    </row>
    <row r="27" spans="2:9" ht="27.75" customHeight="1">
      <c r="B27" s="472" t="s">
        <v>41</v>
      </c>
      <c r="C27" s="755" t="s">
        <v>175</v>
      </c>
      <c r="D27" s="755"/>
      <c r="E27" s="755"/>
      <c r="F27" s="755"/>
    </row>
    <row r="28" spans="2:9" ht="27.75" customHeight="1">
      <c r="B28" s="473" t="s">
        <v>42</v>
      </c>
      <c r="C28" s="474">
        <v>2021</v>
      </c>
      <c r="D28" s="474">
        <v>2022</v>
      </c>
      <c r="E28" s="474">
        <v>2023</v>
      </c>
      <c r="F28" s="474" t="s">
        <v>215</v>
      </c>
    </row>
    <row r="29" spans="2:9" ht="27.75" customHeight="1">
      <c r="B29" s="475" t="s">
        <v>44</v>
      </c>
      <c r="C29" s="479">
        <v>20</v>
      </c>
      <c r="D29" s="479">
        <v>20</v>
      </c>
      <c r="E29" s="551">
        <v>5</v>
      </c>
      <c r="F29" s="551">
        <v>4</v>
      </c>
    </row>
    <row r="30" spans="2:9" ht="27.75" customHeight="1">
      <c r="B30" s="477" t="s">
        <v>45</v>
      </c>
      <c r="C30" s="480" t="s">
        <v>77</v>
      </c>
      <c r="D30" s="480">
        <v>2319</v>
      </c>
      <c r="E30" s="552">
        <v>1639</v>
      </c>
      <c r="F30" s="552">
        <v>1717</v>
      </c>
    </row>
    <row r="31" spans="2:9" ht="27.75" customHeight="1">
      <c r="B31" s="475" t="s">
        <v>46</v>
      </c>
      <c r="C31" s="479">
        <v>7282</v>
      </c>
      <c r="D31" s="479">
        <v>6571</v>
      </c>
      <c r="E31" s="551">
        <v>5665</v>
      </c>
      <c r="F31" s="551">
        <v>5898</v>
      </c>
    </row>
    <row r="32" spans="2:9" ht="27.75" customHeight="1">
      <c r="B32" s="477" t="s">
        <v>47</v>
      </c>
      <c r="C32" s="480" t="s">
        <v>77</v>
      </c>
      <c r="D32" s="480" t="s">
        <v>77</v>
      </c>
      <c r="E32" s="552" t="s">
        <v>77</v>
      </c>
      <c r="F32" s="552" t="s">
        <v>77</v>
      </c>
    </row>
    <row r="33" spans="2:29" ht="27.75" customHeight="1">
      <c r="B33" s="475" t="s">
        <v>48</v>
      </c>
      <c r="C33" s="479">
        <v>745</v>
      </c>
      <c r="D33" s="479">
        <v>808</v>
      </c>
      <c r="E33" s="551">
        <v>808</v>
      </c>
      <c r="F33" s="551">
        <v>1016</v>
      </c>
      <c r="J33" s="416" t="s">
        <v>216</v>
      </c>
    </row>
    <row r="34" spans="2:29" ht="27.75" customHeight="1">
      <c r="B34" s="477" t="s">
        <v>49</v>
      </c>
      <c r="C34" s="480">
        <v>1135</v>
      </c>
      <c r="D34" s="480">
        <v>1368</v>
      </c>
      <c r="E34" s="552">
        <v>327</v>
      </c>
      <c r="F34" s="552">
        <v>324</v>
      </c>
    </row>
    <row r="35" spans="2:29" ht="27.75" customHeight="1">
      <c r="B35" s="475" t="s">
        <v>50</v>
      </c>
      <c r="C35" s="479">
        <v>7</v>
      </c>
      <c r="D35" s="479">
        <v>7</v>
      </c>
      <c r="E35" s="551">
        <v>7</v>
      </c>
      <c r="F35" s="551">
        <v>7</v>
      </c>
    </row>
    <row r="36" spans="2:29" ht="27.75" customHeight="1">
      <c r="B36" s="477" t="s">
        <v>51</v>
      </c>
      <c r="C36" s="480">
        <v>1663</v>
      </c>
      <c r="D36" s="480">
        <v>4897</v>
      </c>
      <c r="E36" s="552">
        <v>1682</v>
      </c>
      <c r="F36" s="552">
        <v>1664</v>
      </c>
    </row>
    <row r="37" spans="2:29" ht="27.75" customHeight="1">
      <c r="B37" s="475" t="s">
        <v>52</v>
      </c>
      <c r="C37" s="479">
        <v>250</v>
      </c>
      <c r="D37" s="479">
        <v>1358</v>
      </c>
      <c r="E37" s="551">
        <v>1250</v>
      </c>
      <c r="F37" s="551">
        <v>1050</v>
      </c>
    </row>
    <row r="38" spans="2:29" ht="27.75" customHeight="1">
      <c r="B38" s="477" t="s">
        <v>53</v>
      </c>
      <c r="C38" s="480" t="s">
        <v>77</v>
      </c>
      <c r="D38" s="480" t="s">
        <v>77</v>
      </c>
      <c r="E38" s="552">
        <v>38</v>
      </c>
      <c r="F38" s="552">
        <v>36</v>
      </c>
    </row>
    <row r="39" spans="2:29" ht="27.75" customHeight="1">
      <c r="B39" s="475" t="s">
        <v>54</v>
      </c>
      <c r="C39" s="479" t="s">
        <v>77</v>
      </c>
      <c r="D39" s="479" t="s">
        <v>77</v>
      </c>
      <c r="E39" s="551" t="s">
        <v>77</v>
      </c>
      <c r="F39" s="551" t="s">
        <v>77</v>
      </c>
    </row>
    <row r="40" spans="2:29" ht="27.75" customHeight="1">
      <c r="B40" s="477" t="s">
        <v>55</v>
      </c>
      <c r="C40" s="480" t="s">
        <v>77</v>
      </c>
      <c r="D40" s="480" t="s">
        <v>77</v>
      </c>
      <c r="E40" s="552" t="s">
        <v>77</v>
      </c>
      <c r="F40" s="552" t="s">
        <v>77</v>
      </c>
    </row>
    <row r="41" spans="2:29" ht="27.75" customHeight="1">
      <c r="B41" s="482" t="s">
        <v>56</v>
      </c>
      <c r="C41" s="728">
        <f>SUM(C29:C40)</f>
        <v>11102</v>
      </c>
      <c r="D41" s="728">
        <f>SUM(D29:D40)</f>
        <v>17348</v>
      </c>
      <c r="E41" s="731">
        <f>SUM(E29:E40)</f>
        <v>11421</v>
      </c>
      <c r="F41" s="731">
        <f>SUM(F29:F40)</f>
        <v>11716</v>
      </c>
    </row>
    <row r="42" spans="2:29" ht="27.75" customHeight="1">
      <c r="B42" s="483" t="s">
        <v>57</v>
      </c>
      <c r="C42" s="728"/>
      <c r="D42" s="728"/>
      <c r="E42" s="731"/>
      <c r="F42" s="731"/>
    </row>
    <row r="43" spans="2:29" ht="27.75" customHeight="1">
      <c r="B43" s="486" t="s">
        <v>64</v>
      </c>
      <c r="C43" s="487" t="s">
        <v>77</v>
      </c>
      <c r="D43" s="480">
        <v>82</v>
      </c>
      <c r="E43" s="554">
        <v>82</v>
      </c>
      <c r="F43" s="554">
        <v>82</v>
      </c>
    </row>
    <row r="44" spans="2:29" ht="27.75" customHeight="1">
      <c r="B44" s="488" t="s">
        <v>62</v>
      </c>
      <c r="C44" s="489" t="s">
        <v>77</v>
      </c>
      <c r="D44" s="489" t="s">
        <v>77</v>
      </c>
      <c r="E44" s="555" t="s">
        <v>77</v>
      </c>
      <c r="F44" s="555" t="s">
        <v>77</v>
      </c>
    </row>
    <row r="45" spans="2:29" ht="27.75" customHeight="1">
      <c r="B45" s="484" t="s">
        <v>29</v>
      </c>
      <c r="C45" s="756">
        <f>SUM(C41:C44)</f>
        <v>11102</v>
      </c>
      <c r="D45" s="756">
        <f>SUM(D41:D44)</f>
        <v>17430</v>
      </c>
      <c r="E45" s="757">
        <f>SUM(E41:E44)</f>
        <v>11503</v>
      </c>
      <c r="F45" s="757">
        <f>SUM(F41:F44)</f>
        <v>11798</v>
      </c>
    </row>
    <row r="46" spans="2:29" ht="27.75" customHeight="1">
      <c r="B46" s="485" t="s">
        <v>43</v>
      </c>
      <c r="C46" s="756"/>
      <c r="D46" s="756"/>
      <c r="E46" s="757"/>
      <c r="F46" s="757"/>
      <c r="AC46" s="76">
        <v>2024</v>
      </c>
    </row>
    <row r="47" spans="2:29" ht="27.75" customHeight="1">
      <c r="B47" s="490"/>
      <c r="C47" s="491" t="s">
        <v>82</v>
      </c>
      <c r="D47" s="414"/>
      <c r="E47" s="76" t="s">
        <v>184</v>
      </c>
      <c r="F47" s="477"/>
    </row>
    <row r="52" spans="5:5" ht="27.75" customHeight="1">
      <c r="E52" s="183"/>
    </row>
  </sheetData>
  <sheetProtection password="CC3B" sheet="1"/>
  <mergeCells count="22">
    <mergeCell ref="C22:C23"/>
    <mergeCell ref="D22:D23"/>
    <mergeCell ref="C41:C42"/>
    <mergeCell ref="D41:D42"/>
    <mergeCell ref="C45:C46"/>
    <mergeCell ref="D45:D46"/>
    <mergeCell ref="B2:F2"/>
    <mergeCell ref="B3:F3"/>
    <mergeCell ref="C4:F4"/>
    <mergeCell ref="B25:F25"/>
    <mergeCell ref="B26:F26"/>
    <mergeCell ref="C27:F27"/>
    <mergeCell ref="C18:C19"/>
    <mergeCell ref="D18:D19"/>
    <mergeCell ref="E22:E23"/>
    <mergeCell ref="F22:F23"/>
    <mergeCell ref="E18:E19"/>
    <mergeCell ref="F18:F19"/>
    <mergeCell ref="E41:E42"/>
    <mergeCell ref="F41:F42"/>
    <mergeCell ref="E45:E46"/>
    <mergeCell ref="F45:F46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C52"/>
  <sheetViews>
    <sheetView showGridLines="0" view="pageBreakPreview" topLeftCell="A13" zoomScale="85" zoomScaleNormal="80" zoomScaleSheetLayoutView="85" zoomScalePageLayoutView="55" workbookViewId="0">
      <selection activeCell="J25" sqref="J25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8" s="400" customFormat="1" ht="27.75" customHeight="1">
      <c r="B2" s="747" t="s">
        <v>222</v>
      </c>
      <c r="C2" s="747"/>
      <c r="D2" s="747"/>
      <c r="E2" s="747"/>
      <c r="F2" s="747"/>
    </row>
    <row r="3" spans="2:8" s="398" customFormat="1" ht="27.75" customHeight="1">
      <c r="B3" s="748" t="s">
        <v>342</v>
      </c>
      <c r="C3" s="748"/>
      <c r="D3" s="748"/>
      <c r="E3" s="748"/>
      <c r="F3" s="748"/>
    </row>
    <row r="4" spans="2:8" s="398" customFormat="1" ht="27.75" customHeight="1">
      <c r="B4" s="472" t="s">
        <v>41</v>
      </c>
      <c r="C4" s="755" t="s">
        <v>175</v>
      </c>
      <c r="D4" s="755"/>
      <c r="E4" s="755"/>
      <c r="F4" s="755"/>
      <c r="G4" s="397"/>
    </row>
    <row r="5" spans="2:8" s="398" customFormat="1" ht="27.75" customHeight="1">
      <c r="B5" s="473" t="s">
        <v>42</v>
      </c>
      <c r="C5" s="474">
        <v>2021</v>
      </c>
      <c r="D5" s="474">
        <v>2022</v>
      </c>
      <c r="E5" s="474">
        <v>2023</v>
      </c>
      <c r="F5" s="474" t="s">
        <v>215</v>
      </c>
    </row>
    <row r="6" spans="2:8" s="398" customFormat="1" ht="27.75" customHeight="1">
      <c r="B6" s="475" t="s">
        <v>44</v>
      </c>
      <c r="C6" s="479">
        <v>10</v>
      </c>
      <c r="D6" s="479">
        <v>10</v>
      </c>
      <c r="E6" s="551">
        <v>6</v>
      </c>
      <c r="F6" s="551">
        <v>5</v>
      </c>
    </row>
    <row r="7" spans="2:8" s="398" customFormat="1" ht="27.75" customHeight="1">
      <c r="B7" s="477" t="s">
        <v>45</v>
      </c>
      <c r="C7" s="480">
        <v>9</v>
      </c>
      <c r="D7" s="480">
        <v>7</v>
      </c>
      <c r="E7" s="552">
        <v>12</v>
      </c>
      <c r="F7" s="552">
        <v>10</v>
      </c>
    </row>
    <row r="8" spans="2:8" s="398" customFormat="1" ht="27.75" customHeight="1">
      <c r="B8" s="475" t="s">
        <v>46</v>
      </c>
      <c r="C8" s="493" t="s">
        <v>77</v>
      </c>
      <c r="D8" s="479" t="s">
        <v>77</v>
      </c>
      <c r="E8" s="551" t="s">
        <v>77</v>
      </c>
      <c r="F8" s="551" t="s">
        <v>77</v>
      </c>
    </row>
    <row r="9" spans="2:8" s="398" customFormat="1" ht="27.75" customHeight="1">
      <c r="B9" s="477" t="s">
        <v>47</v>
      </c>
      <c r="C9" s="480">
        <v>39</v>
      </c>
      <c r="D9" s="480">
        <v>36</v>
      </c>
      <c r="E9" s="552">
        <v>36</v>
      </c>
      <c r="F9" s="552">
        <v>33</v>
      </c>
    </row>
    <row r="10" spans="2:8" s="398" customFormat="1" ht="27.75" customHeight="1">
      <c r="B10" s="475" t="s">
        <v>48</v>
      </c>
      <c r="C10" s="479">
        <v>32</v>
      </c>
      <c r="D10" s="479">
        <v>32</v>
      </c>
      <c r="E10" s="551">
        <v>32</v>
      </c>
      <c r="F10" s="551">
        <v>35</v>
      </c>
    </row>
    <row r="11" spans="2:8" s="398" customFormat="1" ht="27.75" customHeight="1">
      <c r="B11" s="477" t="s">
        <v>49</v>
      </c>
      <c r="C11" s="480">
        <v>8</v>
      </c>
      <c r="D11" s="480">
        <v>24</v>
      </c>
      <c r="E11" s="552">
        <v>25</v>
      </c>
      <c r="F11" s="552">
        <v>27</v>
      </c>
    </row>
    <row r="12" spans="2:8" s="398" customFormat="1" ht="27.75" customHeight="1">
      <c r="B12" s="475" t="s">
        <v>50</v>
      </c>
      <c r="C12" s="479">
        <v>23</v>
      </c>
      <c r="D12" s="479">
        <v>23</v>
      </c>
      <c r="E12" s="551">
        <v>21</v>
      </c>
      <c r="F12" s="551">
        <v>16</v>
      </c>
    </row>
    <row r="13" spans="2:8" s="398" customFormat="1" ht="27.75" customHeight="1">
      <c r="B13" s="477" t="s">
        <v>51</v>
      </c>
      <c r="C13" s="480">
        <v>2</v>
      </c>
      <c r="D13" s="480">
        <v>3</v>
      </c>
      <c r="E13" s="552">
        <v>118</v>
      </c>
      <c r="F13" s="552">
        <v>118</v>
      </c>
    </row>
    <row r="14" spans="2:8" s="398" customFormat="1" ht="27.75" customHeight="1">
      <c r="B14" s="475" t="s">
        <v>52</v>
      </c>
      <c r="C14" s="479" t="s">
        <v>77</v>
      </c>
      <c r="D14" s="479">
        <v>4</v>
      </c>
      <c r="E14" s="551">
        <v>6</v>
      </c>
      <c r="F14" s="551">
        <v>4</v>
      </c>
    </row>
    <row r="15" spans="2:8" s="398" customFormat="1" ht="27.75" customHeight="1">
      <c r="B15" s="477" t="s">
        <v>53</v>
      </c>
      <c r="C15" s="480">
        <v>10</v>
      </c>
      <c r="D15" s="480" t="s">
        <v>77</v>
      </c>
      <c r="E15" s="552">
        <v>5</v>
      </c>
      <c r="F15" s="552">
        <v>4</v>
      </c>
    </row>
    <row r="16" spans="2:8" s="398" customFormat="1" ht="27.75" customHeight="1">
      <c r="B16" s="475" t="s">
        <v>54</v>
      </c>
      <c r="C16" s="479" t="s">
        <v>77</v>
      </c>
      <c r="D16" s="479" t="s">
        <v>77</v>
      </c>
      <c r="E16" s="551" t="s">
        <v>77</v>
      </c>
      <c r="F16" s="551" t="s">
        <v>77</v>
      </c>
      <c r="G16" s="481"/>
      <c r="H16" s="428"/>
    </row>
    <row r="17" spans="2:9" s="398" customFormat="1" ht="27.75" customHeight="1">
      <c r="B17" s="477" t="s">
        <v>55</v>
      </c>
      <c r="C17" s="492" t="s">
        <v>77</v>
      </c>
      <c r="D17" s="193" t="s">
        <v>77</v>
      </c>
      <c r="E17" s="540" t="s">
        <v>77</v>
      </c>
      <c r="F17" s="540" t="s">
        <v>77</v>
      </c>
    </row>
    <row r="18" spans="2:9" s="398" customFormat="1" ht="27.75" customHeight="1">
      <c r="B18" s="482" t="s">
        <v>56</v>
      </c>
      <c r="C18" s="728">
        <f>SUM(C6:C17)</f>
        <v>133</v>
      </c>
      <c r="D18" s="728">
        <f>SUM(D6:D17)</f>
        <v>139</v>
      </c>
      <c r="E18" s="731">
        <f>SUM(E6:E17)</f>
        <v>261</v>
      </c>
      <c r="F18" s="731">
        <f>SUM(F6:F17)</f>
        <v>252</v>
      </c>
    </row>
    <row r="19" spans="2:9" s="398" customFormat="1" ht="27.75" customHeight="1">
      <c r="B19" s="483" t="s">
        <v>57</v>
      </c>
      <c r="C19" s="728"/>
      <c r="D19" s="728"/>
      <c r="E19" s="731"/>
      <c r="F19" s="731"/>
    </row>
    <row r="20" spans="2:9" s="398" customFormat="1" ht="27.75" customHeight="1">
      <c r="B20" s="477" t="s">
        <v>64</v>
      </c>
      <c r="C20" s="480">
        <v>5</v>
      </c>
      <c r="D20" s="480">
        <v>5</v>
      </c>
      <c r="E20" s="552">
        <v>5</v>
      </c>
      <c r="F20" s="552">
        <v>5</v>
      </c>
    </row>
    <row r="21" spans="2:9" s="414" customFormat="1" ht="27.75" customHeight="1">
      <c r="B21" s="475" t="s">
        <v>62</v>
      </c>
      <c r="C21" s="479" t="s">
        <v>77</v>
      </c>
      <c r="D21" s="479" t="s">
        <v>77</v>
      </c>
      <c r="E21" s="551" t="s">
        <v>77</v>
      </c>
      <c r="F21" s="551" t="s">
        <v>77</v>
      </c>
      <c r="G21" s="411"/>
      <c r="H21" s="412"/>
      <c r="I21" s="76"/>
    </row>
    <row r="22" spans="2:9" s="414" customFormat="1" ht="27.75" customHeight="1">
      <c r="B22" s="484" t="s">
        <v>29</v>
      </c>
      <c r="C22" s="756">
        <f>SUM(C18:C21)</f>
        <v>138</v>
      </c>
      <c r="D22" s="756">
        <f>SUM(D18:D21)</f>
        <v>144</v>
      </c>
      <c r="E22" s="757">
        <f>SUM(E18:E21)</f>
        <v>266</v>
      </c>
      <c r="F22" s="757">
        <f>SUM(F18:F21)</f>
        <v>257</v>
      </c>
      <c r="H22" s="415"/>
    </row>
    <row r="23" spans="2:9" ht="27.75" customHeight="1">
      <c r="B23" s="485" t="s">
        <v>43</v>
      </c>
      <c r="C23" s="756"/>
      <c r="D23" s="756"/>
      <c r="E23" s="757"/>
      <c r="F23" s="757"/>
    </row>
    <row r="25" spans="2:9" ht="27.75" customHeight="1">
      <c r="B25" s="747" t="s">
        <v>221</v>
      </c>
      <c r="C25" s="747"/>
      <c r="D25" s="747"/>
      <c r="E25" s="747"/>
      <c r="F25" s="747"/>
    </row>
    <row r="26" spans="2:9" ht="27.75" customHeight="1">
      <c r="B26" s="748" t="s">
        <v>343</v>
      </c>
      <c r="C26" s="748"/>
      <c r="D26" s="748"/>
      <c r="E26" s="748"/>
      <c r="F26" s="748"/>
    </row>
    <row r="27" spans="2:9" ht="27.75" customHeight="1">
      <c r="B27" s="472" t="s">
        <v>41</v>
      </c>
      <c r="C27" s="755" t="s">
        <v>175</v>
      </c>
      <c r="D27" s="755"/>
      <c r="E27" s="755"/>
      <c r="F27" s="755"/>
    </row>
    <row r="28" spans="2:9" ht="27.75" customHeight="1">
      <c r="B28" s="473" t="s">
        <v>42</v>
      </c>
      <c r="C28" s="474">
        <v>2021</v>
      </c>
      <c r="D28" s="474">
        <v>2022</v>
      </c>
      <c r="E28" s="474">
        <v>2023</v>
      </c>
      <c r="F28" s="474" t="s">
        <v>215</v>
      </c>
    </row>
    <row r="29" spans="2:9" ht="27.75" customHeight="1">
      <c r="B29" s="475" t="s">
        <v>44</v>
      </c>
      <c r="C29" s="479">
        <v>20</v>
      </c>
      <c r="D29" s="479">
        <v>20</v>
      </c>
      <c r="E29" s="551">
        <v>5</v>
      </c>
      <c r="F29" s="551">
        <v>5</v>
      </c>
    </row>
    <row r="30" spans="2:9" ht="27.75" customHeight="1">
      <c r="B30" s="477" t="s">
        <v>45</v>
      </c>
      <c r="C30" s="480" t="s">
        <v>77</v>
      </c>
      <c r="D30" s="480" t="s">
        <v>77</v>
      </c>
      <c r="E30" s="552">
        <v>120</v>
      </c>
      <c r="F30" s="552">
        <v>118</v>
      </c>
    </row>
    <row r="31" spans="2:9" ht="27.75" customHeight="1">
      <c r="B31" s="475" t="s">
        <v>46</v>
      </c>
      <c r="C31" s="479">
        <v>100</v>
      </c>
      <c r="D31" s="479">
        <v>100</v>
      </c>
      <c r="E31" s="551">
        <v>50</v>
      </c>
      <c r="F31" s="551">
        <v>50</v>
      </c>
    </row>
    <row r="32" spans="2:9" ht="27.75" customHeight="1">
      <c r="B32" s="477" t="s">
        <v>47</v>
      </c>
      <c r="C32" s="480" t="s">
        <v>77</v>
      </c>
      <c r="D32" s="480" t="s">
        <v>77</v>
      </c>
      <c r="E32" s="552" t="s">
        <v>77</v>
      </c>
      <c r="F32" s="552" t="s">
        <v>77</v>
      </c>
    </row>
    <row r="33" spans="2:29" ht="27.75" customHeight="1">
      <c r="B33" s="475" t="s">
        <v>48</v>
      </c>
      <c r="C33" s="479" t="s">
        <v>77</v>
      </c>
      <c r="D33" s="479" t="s">
        <v>77</v>
      </c>
      <c r="E33" s="551" t="s">
        <v>77</v>
      </c>
      <c r="F33" s="551" t="s">
        <v>77</v>
      </c>
      <c r="H33" s="76">
        <v>2023</v>
      </c>
      <c r="J33" s="416" t="s">
        <v>216</v>
      </c>
    </row>
    <row r="34" spans="2:29" ht="27.75" customHeight="1">
      <c r="B34" s="477" t="s">
        <v>49</v>
      </c>
      <c r="C34" s="480">
        <v>315</v>
      </c>
      <c r="D34" s="480">
        <v>264</v>
      </c>
      <c r="E34" s="552">
        <v>58</v>
      </c>
      <c r="F34" s="552">
        <v>45</v>
      </c>
    </row>
    <row r="35" spans="2:29" ht="27.75" customHeight="1">
      <c r="B35" s="475" t="s">
        <v>50</v>
      </c>
      <c r="C35" s="479" t="s">
        <v>77</v>
      </c>
      <c r="D35" s="479" t="s">
        <v>77</v>
      </c>
      <c r="E35" s="551" t="s">
        <v>77</v>
      </c>
      <c r="F35" s="551" t="s">
        <v>77</v>
      </c>
    </row>
    <row r="36" spans="2:29" ht="27.75" customHeight="1">
      <c r="B36" s="477" t="s">
        <v>51</v>
      </c>
      <c r="C36" s="480">
        <v>185</v>
      </c>
      <c r="D36" s="480">
        <v>225</v>
      </c>
      <c r="E36" s="552">
        <v>70</v>
      </c>
      <c r="F36" s="552">
        <v>67</v>
      </c>
    </row>
    <row r="37" spans="2:29" ht="27.75" customHeight="1">
      <c r="B37" s="475" t="s">
        <v>52</v>
      </c>
      <c r="C37" s="479">
        <v>100</v>
      </c>
      <c r="D37" s="479">
        <v>150</v>
      </c>
      <c r="E37" s="551">
        <v>100</v>
      </c>
      <c r="F37" s="551">
        <v>100</v>
      </c>
    </row>
    <row r="38" spans="2:29" ht="27.75" customHeight="1">
      <c r="B38" s="477" t="s">
        <v>53</v>
      </c>
      <c r="C38" s="480" t="s">
        <v>77</v>
      </c>
      <c r="D38" s="480" t="s">
        <v>77</v>
      </c>
      <c r="E38" s="552" t="s">
        <v>77</v>
      </c>
      <c r="F38" s="552" t="s">
        <v>77</v>
      </c>
    </row>
    <row r="39" spans="2:29" ht="27.75" customHeight="1">
      <c r="B39" s="475" t="s">
        <v>54</v>
      </c>
      <c r="C39" s="479" t="s">
        <v>77</v>
      </c>
      <c r="D39" s="479" t="s">
        <v>77</v>
      </c>
      <c r="E39" s="551" t="s">
        <v>77</v>
      </c>
      <c r="F39" s="551" t="s">
        <v>77</v>
      </c>
    </row>
    <row r="40" spans="2:29" ht="27.75" customHeight="1">
      <c r="B40" s="477" t="s">
        <v>55</v>
      </c>
      <c r="C40" s="480" t="s">
        <v>77</v>
      </c>
      <c r="D40" s="480" t="s">
        <v>77</v>
      </c>
      <c r="E40" s="552" t="s">
        <v>77</v>
      </c>
      <c r="F40" s="552" t="s">
        <v>77</v>
      </c>
    </row>
    <row r="41" spans="2:29" ht="27.75" customHeight="1">
      <c r="B41" s="482" t="s">
        <v>56</v>
      </c>
      <c r="C41" s="728">
        <f>SUM(C29:C40)</f>
        <v>720</v>
      </c>
      <c r="D41" s="728">
        <f>SUM(D29:D40)</f>
        <v>759</v>
      </c>
      <c r="E41" s="731">
        <f>SUM(E29:E40)</f>
        <v>403</v>
      </c>
      <c r="F41" s="731">
        <f>SUM(F29:F40)</f>
        <v>385</v>
      </c>
    </row>
    <row r="42" spans="2:29" ht="27.75" customHeight="1">
      <c r="B42" s="483" t="s">
        <v>57</v>
      </c>
      <c r="C42" s="728"/>
      <c r="D42" s="728"/>
      <c r="E42" s="731"/>
      <c r="F42" s="731"/>
    </row>
    <row r="43" spans="2:29" ht="27.75" customHeight="1">
      <c r="B43" s="486" t="s">
        <v>64</v>
      </c>
      <c r="C43" s="487">
        <v>50</v>
      </c>
      <c r="D43" s="480">
        <v>65</v>
      </c>
      <c r="E43" s="554">
        <v>65</v>
      </c>
      <c r="F43" s="554">
        <v>71</v>
      </c>
    </row>
    <row r="44" spans="2:29" ht="27.75" customHeight="1">
      <c r="B44" s="488" t="s">
        <v>62</v>
      </c>
      <c r="C44" s="489" t="s">
        <v>77</v>
      </c>
      <c r="D44" s="489" t="s">
        <v>77</v>
      </c>
      <c r="E44" s="555" t="s">
        <v>77</v>
      </c>
      <c r="F44" s="555" t="s">
        <v>77</v>
      </c>
    </row>
    <row r="45" spans="2:29" ht="27.75" customHeight="1">
      <c r="B45" s="484" t="s">
        <v>29</v>
      </c>
      <c r="C45" s="756">
        <f>SUM(C41:C44)</f>
        <v>770</v>
      </c>
      <c r="D45" s="756">
        <f>SUM(D41:D44)</f>
        <v>824</v>
      </c>
      <c r="E45" s="757">
        <f>SUM(E41:E44)</f>
        <v>468</v>
      </c>
      <c r="F45" s="757">
        <f>SUM(F41:F44)</f>
        <v>456</v>
      </c>
    </row>
    <row r="46" spans="2:29" ht="27.75" customHeight="1">
      <c r="B46" s="485" t="s">
        <v>43</v>
      </c>
      <c r="C46" s="756"/>
      <c r="D46" s="756"/>
      <c r="E46" s="757"/>
      <c r="F46" s="757"/>
      <c r="AC46" s="76">
        <v>202</v>
      </c>
    </row>
    <row r="47" spans="2:29" ht="27.75" customHeight="1">
      <c r="B47" s="490"/>
      <c r="C47" s="491" t="s">
        <v>82</v>
      </c>
      <c r="D47" s="414"/>
      <c r="E47" s="76" t="s">
        <v>184</v>
      </c>
      <c r="F47" s="477"/>
    </row>
    <row r="52" spans="5:5" ht="27.75" customHeight="1">
      <c r="E52" s="183"/>
    </row>
  </sheetData>
  <sheetProtection password="CC3B" sheet="1"/>
  <mergeCells count="22">
    <mergeCell ref="E45:E46"/>
    <mergeCell ref="F45:F46"/>
    <mergeCell ref="C41:C42"/>
    <mergeCell ref="D41:D42"/>
    <mergeCell ref="E41:E42"/>
    <mergeCell ref="F41:F42"/>
    <mergeCell ref="C22:C23"/>
    <mergeCell ref="D22:D23"/>
    <mergeCell ref="C18:C19"/>
    <mergeCell ref="D18:D19"/>
    <mergeCell ref="C45:C46"/>
    <mergeCell ref="D45:D46"/>
    <mergeCell ref="B2:F2"/>
    <mergeCell ref="B3:F3"/>
    <mergeCell ref="C4:F4"/>
    <mergeCell ref="B25:F25"/>
    <mergeCell ref="B26:F26"/>
    <mergeCell ref="C27:F27"/>
    <mergeCell ref="E18:E19"/>
    <mergeCell ref="F18:F19"/>
    <mergeCell ref="E22:E23"/>
    <mergeCell ref="F22:F23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C52"/>
  <sheetViews>
    <sheetView showGridLines="0" view="pageBreakPreview" topLeftCell="A10" zoomScale="85" zoomScaleNormal="80" zoomScaleSheetLayoutView="85" zoomScalePageLayoutView="55" workbookViewId="0">
      <selection activeCell="B27" sqref="B27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8" s="400" customFormat="1" ht="27.75" customHeight="1">
      <c r="B2" s="747" t="s">
        <v>224</v>
      </c>
      <c r="C2" s="747"/>
      <c r="D2" s="747"/>
      <c r="E2" s="747"/>
      <c r="F2" s="747"/>
    </row>
    <row r="3" spans="2:8" s="398" customFormat="1" ht="27.75" customHeight="1">
      <c r="B3" s="748" t="s">
        <v>344</v>
      </c>
      <c r="C3" s="748"/>
      <c r="D3" s="748"/>
      <c r="E3" s="748"/>
      <c r="F3" s="748"/>
    </row>
    <row r="4" spans="2:8" s="398" customFormat="1" ht="27.75" customHeight="1">
      <c r="B4" s="472" t="s">
        <v>41</v>
      </c>
      <c r="C4" s="755" t="s">
        <v>175</v>
      </c>
      <c r="D4" s="755"/>
      <c r="E4" s="755"/>
      <c r="F4" s="755"/>
      <c r="G4" s="397"/>
    </row>
    <row r="5" spans="2:8" s="398" customFormat="1" ht="27.75" customHeight="1">
      <c r="B5" s="473" t="s">
        <v>42</v>
      </c>
      <c r="C5" s="474">
        <v>2021</v>
      </c>
      <c r="D5" s="474">
        <v>2022</v>
      </c>
      <c r="E5" s="474">
        <v>2023</v>
      </c>
      <c r="F5" s="474" t="s">
        <v>215</v>
      </c>
    </row>
    <row r="6" spans="2:8" s="398" customFormat="1" ht="27.75" customHeight="1">
      <c r="B6" s="475" t="s">
        <v>44</v>
      </c>
      <c r="C6" s="479">
        <v>41</v>
      </c>
      <c r="D6" s="479">
        <v>37</v>
      </c>
      <c r="E6" s="551">
        <v>44</v>
      </c>
      <c r="F6" s="551">
        <v>43</v>
      </c>
    </row>
    <row r="7" spans="2:8" s="398" customFormat="1" ht="27.75" customHeight="1">
      <c r="B7" s="477" t="s">
        <v>45</v>
      </c>
      <c r="C7" s="480">
        <v>108</v>
      </c>
      <c r="D7" s="480">
        <v>175</v>
      </c>
      <c r="E7" s="552">
        <v>139</v>
      </c>
      <c r="F7" s="552">
        <v>143</v>
      </c>
    </row>
    <row r="8" spans="2:8" s="398" customFormat="1" ht="27.75" customHeight="1">
      <c r="B8" s="475" t="s">
        <v>46</v>
      </c>
      <c r="C8" s="493">
        <v>291</v>
      </c>
      <c r="D8" s="479">
        <v>252</v>
      </c>
      <c r="E8" s="551">
        <v>249</v>
      </c>
      <c r="F8" s="551">
        <v>240</v>
      </c>
    </row>
    <row r="9" spans="2:8" s="398" customFormat="1" ht="27.75" customHeight="1">
      <c r="B9" s="477" t="s">
        <v>47</v>
      </c>
      <c r="C9" s="480">
        <v>382</v>
      </c>
      <c r="D9" s="480">
        <v>351</v>
      </c>
      <c r="E9" s="552">
        <v>351</v>
      </c>
      <c r="F9" s="552">
        <v>335</v>
      </c>
    </row>
    <row r="10" spans="2:8" s="398" customFormat="1" ht="27.75" customHeight="1">
      <c r="B10" s="475" t="s">
        <v>48</v>
      </c>
      <c r="C10" s="479">
        <v>240</v>
      </c>
      <c r="D10" s="479">
        <v>210</v>
      </c>
      <c r="E10" s="551">
        <v>200</v>
      </c>
      <c r="F10" s="551">
        <v>201</v>
      </c>
    </row>
    <row r="11" spans="2:8" s="398" customFormat="1" ht="27.75" customHeight="1">
      <c r="B11" s="477" t="s">
        <v>49</v>
      </c>
      <c r="C11" s="480">
        <v>246</v>
      </c>
      <c r="D11" s="480">
        <v>228</v>
      </c>
      <c r="E11" s="552">
        <v>202</v>
      </c>
      <c r="F11" s="552">
        <v>211</v>
      </c>
    </row>
    <row r="12" spans="2:8" s="398" customFormat="1" ht="27.75" customHeight="1">
      <c r="B12" s="475" t="s">
        <v>50</v>
      </c>
      <c r="C12" s="479">
        <v>50</v>
      </c>
      <c r="D12" s="479">
        <v>96</v>
      </c>
      <c r="E12" s="551">
        <v>96</v>
      </c>
      <c r="F12" s="551">
        <v>100</v>
      </c>
    </row>
    <row r="13" spans="2:8" s="398" customFormat="1" ht="27.75" customHeight="1">
      <c r="B13" s="477" t="s">
        <v>51</v>
      </c>
      <c r="C13" s="480">
        <v>454</v>
      </c>
      <c r="D13" s="480">
        <v>382</v>
      </c>
      <c r="E13" s="552">
        <v>337</v>
      </c>
      <c r="F13" s="552">
        <v>325</v>
      </c>
    </row>
    <row r="14" spans="2:8" s="398" customFormat="1" ht="27.75" customHeight="1">
      <c r="B14" s="475" t="s">
        <v>52</v>
      </c>
      <c r="C14" s="479">
        <v>177</v>
      </c>
      <c r="D14" s="479">
        <v>327</v>
      </c>
      <c r="E14" s="551">
        <v>338</v>
      </c>
      <c r="F14" s="551">
        <v>335</v>
      </c>
    </row>
    <row r="15" spans="2:8" s="398" customFormat="1" ht="27.75" customHeight="1">
      <c r="B15" s="477" t="s">
        <v>53</v>
      </c>
      <c r="C15" s="480">
        <v>550</v>
      </c>
      <c r="D15" s="480">
        <v>432</v>
      </c>
      <c r="E15" s="552">
        <v>464</v>
      </c>
      <c r="F15" s="552">
        <v>477</v>
      </c>
    </row>
    <row r="16" spans="2:8" s="398" customFormat="1" ht="27.75" customHeight="1">
      <c r="B16" s="475" t="s">
        <v>54</v>
      </c>
      <c r="C16" s="479">
        <v>97</v>
      </c>
      <c r="D16" s="479">
        <v>97</v>
      </c>
      <c r="E16" s="551">
        <v>258</v>
      </c>
      <c r="F16" s="551">
        <v>242</v>
      </c>
      <c r="G16" s="481"/>
      <c r="H16" s="428"/>
    </row>
    <row r="17" spans="2:9" s="398" customFormat="1" ht="27.75" customHeight="1">
      <c r="B17" s="477" t="s">
        <v>55</v>
      </c>
      <c r="C17" s="193">
        <v>1244</v>
      </c>
      <c r="D17" s="193">
        <v>1271</v>
      </c>
      <c r="E17" s="540">
        <v>1333</v>
      </c>
      <c r="F17" s="540">
        <v>1364</v>
      </c>
    </row>
    <row r="18" spans="2:9" s="398" customFormat="1" ht="27.75" customHeight="1">
      <c r="B18" s="482" t="s">
        <v>56</v>
      </c>
      <c r="C18" s="728">
        <f>SUM(C6:C17)</f>
        <v>3880</v>
      </c>
      <c r="D18" s="728">
        <f>SUM(D6:D17)</f>
        <v>3858</v>
      </c>
      <c r="E18" s="731">
        <f>SUM(E6:E17)</f>
        <v>4011</v>
      </c>
      <c r="F18" s="731">
        <f>SUM(F6:F17)</f>
        <v>4016</v>
      </c>
    </row>
    <row r="19" spans="2:9" s="398" customFormat="1" ht="27.75" customHeight="1">
      <c r="B19" s="483" t="s">
        <v>57</v>
      </c>
      <c r="C19" s="728"/>
      <c r="D19" s="728"/>
      <c r="E19" s="731"/>
      <c r="F19" s="731"/>
    </row>
    <row r="20" spans="2:9" s="398" customFormat="1" ht="27.75" customHeight="1">
      <c r="B20" s="477" t="s">
        <v>64</v>
      </c>
      <c r="C20" s="480">
        <v>231</v>
      </c>
      <c r="D20" s="480">
        <v>230</v>
      </c>
      <c r="E20" s="552">
        <v>231</v>
      </c>
      <c r="F20" s="552">
        <v>231</v>
      </c>
    </row>
    <row r="21" spans="2:9" s="414" customFormat="1" ht="27.75" customHeight="1">
      <c r="B21" s="475" t="s">
        <v>62</v>
      </c>
      <c r="C21" s="479" t="s">
        <v>77</v>
      </c>
      <c r="D21" s="479" t="s">
        <v>77</v>
      </c>
      <c r="E21" s="551">
        <v>84</v>
      </c>
      <c r="F21" s="551">
        <v>82</v>
      </c>
      <c r="G21" s="411"/>
      <c r="H21" s="412"/>
      <c r="I21" s="413"/>
    </row>
    <row r="22" spans="2:9" s="414" customFormat="1" ht="27.75" customHeight="1">
      <c r="B22" s="484" t="s">
        <v>29</v>
      </c>
      <c r="C22" s="756">
        <f>SUM(C18:C21)</f>
        <v>4111</v>
      </c>
      <c r="D22" s="756">
        <f>SUM(D18:D21)</f>
        <v>4088</v>
      </c>
      <c r="E22" s="757">
        <f>SUM(E18:E21)</f>
        <v>4326</v>
      </c>
      <c r="F22" s="757">
        <f>SUM(F18:F21)</f>
        <v>4329</v>
      </c>
      <c r="H22" s="415"/>
    </row>
    <row r="23" spans="2:9" ht="27.75" customHeight="1">
      <c r="B23" s="485" t="s">
        <v>43</v>
      </c>
      <c r="C23" s="756"/>
      <c r="D23" s="756"/>
      <c r="E23" s="757"/>
      <c r="F23" s="757"/>
    </row>
    <row r="25" spans="2:9" ht="27.75" customHeight="1">
      <c r="B25" s="747" t="s">
        <v>223</v>
      </c>
      <c r="C25" s="747"/>
      <c r="D25" s="747"/>
      <c r="E25" s="747"/>
      <c r="F25" s="747"/>
    </row>
    <row r="26" spans="2:9" ht="27.75" customHeight="1">
      <c r="B26" s="748" t="s">
        <v>345</v>
      </c>
      <c r="C26" s="748"/>
      <c r="D26" s="748"/>
      <c r="E26" s="748"/>
      <c r="F26" s="748"/>
    </row>
    <row r="27" spans="2:9" ht="27.75" customHeight="1">
      <c r="B27" s="472" t="s">
        <v>41</v>
      </c>
      <c r="C27" s="755" t="s">
        <v>175</v>
      </c>
      <c r="D27" s="755"/>
      <c r="E27" s="755"/>
      <c r="F27" s="755"/>
    </row>
    <row r="28" spans="2:9" ht="27.75" customHeight="1">
      <c r="B28" s="473" t="s">
        <v>42</v>
      </c>
      <c r="C28" s="474">
        <v>2021</v>
      </c>
      <c r="D28" s="474">
        <v>2022</v>
      </c>
      <c r="E28" s="474">
        <v>2023</v>
      </c>
      <c r="F28" s="474" t="s">
        <v>215</v>
      </c>
    </row>
    <row r="29" spans="2:9" ht="27.75" customHeight="1">
      <c r="B29" s="475" t="s">
        <v>44</v>
      </c>
      <c r="C29" s="479">
        <v>722</v>
      </c>
      <c r="D29" s="479">
        <v>722</v>
      </c>
      <c r="E29" s="551">
        <v>774</v>
      </c>
      <c r="F29" s="551">
        <v>784</v>
      </c>
    </row>
    <row r="30" spans="2:9" ht="27.75" customHeight="1">
      <c r="B30" s="477" t="s">
        <v>45</v>
      </c>
      <c r="C30" s="480">
        <v>1585</v>
      </c>
      <c r="D30" s="480">
        <v>1211</v>
      </c>
      <c r="E30" s="552">
        <v>1652</v>
      </c>
      <c r="F30" s="552">
        <v>1805</v>
      </c>
    </row>
    <row r="31" spans="2:9" ht="27.75" customHeight="1">
      <c r="B31" s="475" t="s">
        <v>46</v>
      </c>
      <c r="C31" s="479">
        <v>174</v>
      </c>
      <c r="D31" s="479">
        <v>176</v>
      </c>
      <c r="E31" s="551">
        <v>194</v>
      </c>
      <c r="F31" s="551">
        <v>177</v>
      </c>
    </row>
    <row r="32" spans="2:9" ht="27.75" customHeight="1">
      <c r="B32" s="477" t="s">
        <v>47</v>
      </c>
      <c r="C32" s="480">
        <v>4694</v>
      </c>
      <c r="D32" s="480">
        <v>4835</v>
      </c>
      <c r="E32" s="552">
        <v>5373</v>
      </c>
      <c r="F32" s="552">
        <v>5438</v>
      </c>
    </row>
    <row r="33" spans="2:29" ht="27.75" customHeight="1">
      <c r="B33" s="475" t="s">
        <v>48</v>
      </c>
      <c r="C33" s="479">
        <v>691</v>
      </c>
      <c r="D33" s="479">
        <v>126</v>
      </c>
      <c r="E33" s="551">
        <v>126</v>
      </c>
      <c r="F33" s="551">
        <v>125</v>
      </c>
      <c r="J33" s="416"/>
    </row>
    <row r="34" spans="2:29" ht="27.75" customHeight="1">
      <c r="B34" s="477" t="s">
        <v>49</v>
      </c>
      <c r="C34" s="480">
        <v>976</v>
      </c>
      <c r="D34" s="480">
        <v>713</v>
      </c>
      <c r="E34" s="552">
        <v>584</v>
      </c>
      <c r="F34" s="552">
        <v>568</v>
      </c>
    </row>
    <row r="35" spans="2:29" ht="27.75" customHeight="1">
      <c r="B35" s="475" t="s">
        <v>50</v>
      </c>
      <c r="C35" s="479">
        <v>484</v>
      </c>
      <c r="D35" s="479">
        <v>375</v>
      </c>
      <c r="E35" s="551">
        <v>458</v>
      </c>
      <c r="F35" s="551">
        <v>454</v>
      </c>
    </row>
    <row r="36" spans="2:29" ht="27.75" customHeight="1">
      <c r="B36" s="477" t="s">
        <v>51</v>
      </c>
      <c r="C36" s="480">
        <v>1748</v>
      </c>
      <c r="D36" s="480">
        <v>1684</v>
      </c>
      <c r="E36" s="552">
        <v>1300</v>
      </c>
      <c r="F36" s="552">
        <v>1296</v>
      </c>
    </row>
    <row r="37" spans="2:29" ht="27.75" customHeight="1">
      <c r="B37" s="475" t="s">
        <v>52</v>
      </c>
      <c r="C37" s="479">
        <v>384</v>
      </c>
      <c r="D37" s="479">
        <v>1017</v>
      </c>
      <c r="E37" s="551">
        <v>1042</v>
      </c>
      <c r="F37" s="551">
        <v>1172</v>
      </c>
    </row>
    <row r="38" spans="2:29" ht="27.75" customHeight="1">
      <c r="B38" s="477" t="s">
        <v>53</v>
      </c>
      <c r="C38" s="480">
        <v>1121</v>
      </c>
      <c r="D38" s="480">
        <v>900</v>
      </c>
      <c r="E38" s="552">
        <v>1171</v>
      </c>
      <c r="F38" s="552">
        <v>1183</v>
      </c>
    </row>
    <row r="39" spans="2:29" ht="27.75" customHeight="1">
      <c r="B39" s="475" t="s">
        <v>54</v>
      </c>
      <c r="C39" s="479">
        <v>73</v>
      </c>
      <c r="D39" s="479">
        <v>73</v>
      </c>
      <c r="E39" s="551">
        <v>1940</v>
      </c>
      <c r="F39" s="551">
        <v>1945</v>
      </c>
    </row>
    <row r="40" spans="2:29" ht="27.75" customHeight="1">
      <c r="B40" s="477" t="s">
        <v>55</v>
      </c>
      <c r="C40" s="480" t="s">
        <v>77</v>
      </c>
      <c r="D40" s="480" t="s">
        <v>77</v>
      </c>
      <c r="E40" s="552" t="s">
        <v>77</v>
      </c>
      <c r="F40" s="552" t="s">
        <v>77</v>
      </c>
    </row>
    <row r="41" spans="2:29" ht="27.75" customHeight="1">
      <c r="B41" s="482" t="s">
        <v>56</v>
      </c>
      <c r="C41" s="728">
        <f>SUM(C29:C40)</f>
        <v>12652</v>
      </c>
      <c r="D41" s="728">
        <f>SUM(D29:D40)</f>
        <v>11832</v>
      </c>
      <c r="E41" s="731">
        <f>SUM(E29:E40)</f>
        <v>14614</v>
      </c>
      <c r="F41" s="731">
        <f>SUM(F29:F40)</f>
        <v>14947</v>
      </c>
    </row>
    <row r="42" spans="2:29" ht="27.75" customHeight="1">
      <c r="B42" s="483" t="s">
        <v>57</v>
      </c>
      <c r="C42" s="728"/>
      <c r="D42" s="728"/>
      <c r="E42" s="731"/>
      <c r="F42" s="731"/>
    </row>
    <row r="43" spans="2:29" ht="27.75" customHeight="1">
      <c r="B43" s="486" t="s">
        <v>64</v>
      </c>
      <c r="C43" s="487">
        <v>1336</v>
      </c>
      <c r="D43" s="480">
        <v>1336</v>
      </c>
      <c r="E43" s="554">
        <v>1005</v>
      </c>
      <c r="F43" s="554">
        <v>914</v>
      </c>
    </row>
    <row r="44" spans="2:29" ht="27.75" customHeight="1">
      <c r="B44" s="488" t="s">
        <v>62</v>
      </c>
      <c r="C44" s="489">
        <v>951</v>
      </c>
      <c r="D44" s="489">
        <v>675</v>
      </c>
      <c r="E44" s="555">
        <v>649</v>
      </c>
      <c r="F44" s="555">
        <v>628</v>
      </c>
    </row>
    <row r="45" spans="2:29" ht="27.75" customHeight="1">
      <c r="B45" s="484" t="s">
        <v>29</v>
      </c>
      <c r="C45" s="756">
        <f>SUM(C41:C44)</f>
        <v>14939</v>
      </c>
      <c r="D45" s="756">
        <f>SUM(D41:D44)</f>
        <v>13843</v>
      </c>
      <c r="E45" s="757">
        <f>SUM(E41:E44)</f>
        <v>16268</v>
      </c>
      <c r="F45" s="757">
        <f>SUM(F41:F44)</f>
        <v>16489</v>
      </c>
    </row>
    <row r="46" spans="2:29" ht="27.75" customHeight="1">
      <c r="B46" s="485" t="s">
        <v>43</v>
      </c>
      <c r="C46" s="756"/>
      <c r="D46" s="756"/>
      <c r="E46" s="757"/>
      <c r="F46" s="757"/>
      <c r="AC46" s="76">
        <v>2024</v>
      </c>
    </row>
    <row r="47" spans="2:29" ht="27.75" customHeight="1">
      <c r="B47" s="490"/>
      <c r="C47" s="491" t="s">
        <v>82</v>
      </c>
      <c r="D47" s="414"/>
      <c r="E47" s="76" t="s">
        <v>184</v>
      </c>
      <c r="F47" s="477"/>
    </row>
    <row r="52" spans="5:5" ht="27.75" customHeight="1">
      <c r="E52" s="183"/>
    </row>
  </sheetData>
  <sheetProtection password="CC3B" sheet="1"/>
  <mergeCells count="22">
    <mergeCell ref="B2:F2"/>
    <mergeCell ref="B3:F3"/>
    <mergeCell ref="C4:F4"/>
    <mergeCell ref="B25:F25"/>
    <mergeCell ref="B26:F26"/>
    <mergeCell ref="C27:F27"/>
    <mergeCell ref="C45:C46"/>
    <mergeCell ref="D45:D46"/>
    <mergeCell ref="E45:E46"/>
    <mergeCell ref="F45:F46"/>
    <mergeCell ref="C22:C23"/>
    <mergeCell ref="D22:D23"/>
    <mergeCell ref="E22:E23"/>
    <mergeCell ref="F22:F23"/>
    <mergeCell ref="E41:E42"/>
    <mergeCell ref="F41:F42"/>
    <mergeCell ref="C41:C42"/>
    <mergeCell ref="D41:D42"/>
    <mergeCell ref="E18:E19"/>
    <mergeCell ref="F18:F19"/>
    <mergeCell ref="C18:C19"/>
    <mergeCell ref="D18:D19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J52"/>
  <sheetViews>
    <sheetView showGridLines="0" tabSelected="1" view="pageBreakPreview" zoomScale="85" zoomScaleNormal="80" zoomScaleSheetLayoutView="85" zoomScalePageLayoutView="55" workbookViewId="0">
      <selection activeCell="I7" sqref="I7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8" s="400" customFormat="1" ht="27.75" customHeight="1">
      <c r="B2" s="747" t="s">
        <v>225</v>
      </c>
      <c r="C2" s="747"/>
      <c r="D2" s="747"/>
      <c r="E2" s="747"/>
      <c r="F2" s="747"/>
    </row>
    <row r="3" spans="2:8" s="398" customFormat="1" ht="27.75" customHeight="1">
      <c r="B3" s="748" t="s">
        <v>346</v>
      </c>
      <c r="C3" s="748"/>
      <c r="D3" s="748"/>
      <c r="E3" s="748"/>
      <c r="F3" s="748"/>
    </row>
    <row r="4" spans="2:8" s="398" customFormat="1" ht="27.75" customHeight="1">
      <c r="B4" s="472" t="s">
        <v>41</v>
      </c>
      <c r="C4" s="755" t="s">
        <v>175</v>
      </c>
      <c r="D4" s="755"/>
      <c r="E4" s="755"/>
      <c r="F4" s="755"/>
      <c r="G4" s="397"/>
    </row>
    <row r="5" spans="2:8" s="398" customFormat="1" ht="27.75" customHeight="1">
      <c r="B5" s="473" t="s">
        <v>42</v>
      </c>
      <c r="C5" s="474">
        <v>2021</v>
      </c>
      <c r="D5" s="474">
        <v>2022</v>
      </c>
      <c r="E5" s="474">
        <v>2023</v>
      </c>
      <c r="F5" s="474" t="s">
        <v>215</v>
      </c>
    </row>
    <row r="6" spans="2:8" s="398" customFormat="1" ht="27.75" customHeight="1">
      <c r="B6" s="475" t="s">
        <v>44</v>
      </c>
      <c r="C6" s="479" t="s">
        <v>77</v>
      </c>
      <c r="D6" s="479" t="s">
        <v>77</v>
      </c>
      <c r="E6" s="551" t="s">
        <v>77</v>
      </c>
      <c r="F6" s="551" t="s">
        <v>77</v>
      </c>
    </row>
    <row r="7" spans="2:8" s="398" customFormat="1" ht="27.75" customHeight="1">
      <c r="B7" s="477" t="s">
        <v>45</v>
      </c>
      <c r="C7" s="480">
        <v>12672</v>
      </c>
      <c r="D7" s="480">
        <v>5083</v>
      </c>
      <c r="E7" s="552">
        <v>2547</v>
      </c>
      <c r="F7" s="552">
        <v>2643</v>
      </c>
    </row>
    <row r="8" spans="2:8" s="398" customFormat="1" ht="27.75" customHeight="1">
      <c r="B8" s="475" t="s">
        <v>46</v>
      </c>
      <c r="C8" s="493">
        <v>3600</v>
      </c>
      <c r="D8" s="479">
        <v>3365</v>
      </c>
      <c r="E8" s="551">
        <v>2135</v>
      </c>
      <c r="F8" s="551">
        <v>2169</v>
      </c>
    </row>
    <row r="9" spans="2:8" s="398" customFormat="1" ht="27.75" customHeight="1">
      <c r="B9" s="477" t="s">
        <v>47</v>
      </c>
      <c r="C9" s="480">
        <v>9742</v>
      </c>
      <c r="D9" s="480">
        <v>9799</v>
      </c>
      <c r="E9" s="552">
        <v>6337</v>
      </c>
      <c r="F9" s="552">
        <v>6375</v>
      </c>
    </row>
    <row r="10" spans="2:8" s="398" customFormat="1" ht="27.75" customHeight="1">
      <c r="B10" s="475" t="s">
        <v>48</v>
      </c>
      <c r="C10" s="479">
        <v>20795</v>
      </c>
      <c r="D10" s="479">
        <v>6580</v>
      </c>
      <c r="E10" s="551">
        <v>6580</v>
      </c>
      <c r="F10" s="551">
        <v>6714</v>
      </c>
    </row>
    <row r="11" spans="2:8" s="398" customFormat="1" ht="27.75" customHeight="1">
      <c r="B11" s="477" t="s">
        <v>49</v>
      </c>
      <c r="C11" s="480">
        <v>8427</v>
      </c>
      <c r="D11" s="480">
        <v>8616</v>
      </c>
      <c r="E11" s="552">
        <v>7301</v>
      </c>
      <c r="F11" s="552">
        <v>7650</v>
      </c>
    </row>
    <row r="12" spans="2:8" s="398" customFormat="1" ht="27.75" customHeight="1">
      <c r="B12" s="475" t="s">
        <v>50</v>
      </c>
      <c r="C12" s="479">
        <v>928</v>
      </c>
      <c r="D12" s="479">
        <v>928</v>
      </c>
      <c r="E12" s="551">
        <v>922</v>
      </c>
      <c r="F12" s="551">
        <v>945</v>
      </c>
    </row>
    <row r="13" spans="2:8" s="398" customFormat="1" ht="27.75" customHeight="1">
      <c r="B13" s="477" t="s">
        <v>51</v>
      </c>
      <c r="C13" s="480">
        <v>8756</v>
      </c>
      <c r="D13" s="480">
        <v>10061</v>
      </c>
      <c r="E13" s="552">
        <v>7844</v>
      </c>
      <c r="F13" s="552">
        <v>7887</v>
      </c>
    </row>
    <row r="14" spans="2:8" s="398" customFormat="1" ht="27.75" customHeight="1">
      <c r="B14" s="475" t="s">
        <v>52</v>
      </c>
      <c r="C14" s="479">
        <v>9759</v>
      </c>
      <c r="D14" s="479">
        <v>11421</v>
      </c>
      <c r="E14" s="551">
        <v>11047</v>
      </c>
      <c r="F14" s="551">
        <v>11456</v>
      </c>
    </row>
    <row r="15" spans="2:8" s="398" customFormat="1" ht="27.75" customHeight="1">
      <c r="B15" s="477" t="s">
        <v>53</v>
      </c>
      <c r="C15" s="480">
        <v>11177</v>
      </c>
      <c r="D15" s="480">
        <v>7142</v>
      </c>
      <c r="E15" s="552">
        <v>3404</v>
      </c>
      <c r="F15" s="552">
        <v>3655</v>
      </c>
    </row>
    <row r="16" spans="2:8" s="398" customFormat="1" ht="27.75" customHeight="1">
      <c r="B16" s="475" t="s">
        <v>54</v>
      </c>
      <c r="C16" s="479">
        <v>856</v>
      </c>
      <c r="D16" s="479">
        <v>856</v>
      </c>
      <c r="E16" s="551">
        <v>1931</v>
      </c>
      <c r="F16" s="551">
        <v>1951</v>
      </c>
      <c r="G16" s="481"/>
      <c r="H16" s="428"/>
    </row>
    <row r="17" spans="2:9" s="398" customFormat="1" ht="27.75" customHeight="1">
      <c r="B17" s="477" t="s">
        <v>55</v>
      </c>
      <c r="C17" s="193">
        <v>51</v>
      </c>
      <c r="D17" s="193">
        <v>101</v>
      </c>
      <c r="E17" s="540">
        <v>50</v>
      </c>
      <c r="F17" s="540">
        <v>53</v>
      </c>
    </row>
    <row r="18" spans="2:9" s="398" customFormat="1" ht="27.75" customHeight="1">
      <c r="B18" s="482" t="s">
        <v>56</v>
      </c>
      <c r="C18" s="728">
        <f>SUM(C6:C17)</f>
        <v>86763</v>
      </c>
      <c r="D18" s="728">
        <f>SUM(D6:D17)</f>
        <v>63952</v>
      </c>
      <c r="E18" s="731">
        <f>SUM(E6:E17)</f>
        <v>50098</v>
      </c>
      <c r="F18" s="731">
        <f>SUM(F6:F17)</f>
        <v>51498</v>
      </c>
    </row>
    <row r="19" spans="2:9" s="398" customFormat="1" ht="27.75" customHeight="1">
      <c r="B19" s="483" t="s">
        <v>57</v>
      </c>
      <c r="C19" s="728"/>
      <c r="D19" s="728"/>
      <c r="E19" s="731"/>
      <c r="F19" s="731"/>
    </row>
    <row r="20" spans="2:9" s="398" customFormat="1" ht="27.75" customHeight="1">
      <c r="B20" s="477" t="s">
        <v>64</v>
      </c>
      <c r="C20" s="480" t="s">
        <v>77</v>
      </c>
      <c r="D20" s="480">
        <v>2849</v>
      </c>
      <c r="E20" s="552">
        <v>1855</v>
      </c>
      <c r="F20" s="552">
        <v>1855</v>
      </c>
    </row>
    <row r="21" spans="2:9" s="414" customFormat="1" ht="27.75" customHeight="1">
      <c r="B21" s="475" t="s">
        <v>62</v>
      </c>
      <c r="C21" s="479">
        <v>6352</v>
      </c>
      <c r="D21" s="479">
        <v>5489</v>
      </c>
      <c r="E21" s="551">
        <v>2913</v>
      </c>
      <c r="F21" s="551">
        <v>2910</v>
      </c>
      <c r="G21" s="411"/>
      <c r="H21" s="412"/>
      <c r="I21" s="413"/>
    </row>
    <row r="22" spans="2:9" s="414" customFormat="1" ht="27.75" customHeight="1">
      <c r="B22" s="484" t="s">
        <v>29</v>
      </c>
      <c r="C22" s="756">
        <f>SUM(C18:C21)</f>
        <v>93115</v>
      </c>
      <c r="D22" s="756">
        <f>SUM(D18:D21)</f>
        <v>72290</v>
      </c>
      <c r="E22" s="757">
        <f>SUM(E18:E21)</f>
        <v>54866</v>
      </c>
      <c r="F22" s="757">
        <f>SUM(F18:F21)</f>
        <v>56263</v>
      </c>
      <c r="H22" s="415"/>
    </row>
    <row r="23" spans="2:9" ht="27.75" customHeight="1">
      <c r="B23" s="485" t="s">
        <v>43</v>
      </c>
      <c r="C23" s="756"/>
      <c r="D23" s="756"/>
      <c r="E23" s="757"/>
      <c r="F23" s="757"/>
    </row>
    <row r="24" spans="2:9" ht="27.75" customHeight="1">
      <c r="C24" s="46" t="s">
        <v>82</v>
      </c>
      <c r="D24" s="398"/>
      <c r="E24" s="428" t="s">
        <v>184</v>
      </c>
    </row>
    <row r="25" spans="2:9" s="564" customFormat="1" ht="27.75" customHeight="1">
      <c r="B25" s="761"/>
      <c r="C25" s="761"/>
      <c r="D25" s="761"/>
      <c r="E25" s="761"/>
      <c r="F25" s="761"/>
    </row>
    <row r="26" spans="2:9" s="564" customFormat="1" ht="27.75" customHeight="1">
      <c r="B26" s="762"/>
      <c r="C26" s="762"/>
      <c r="D26" s="762"/>
      <c r="E26" s="762"/>
      <c r="F26" s="762"/>
    </row>
    <row r="27" spans="2:9" s="564" customFormat="1" ht="27.75" customHeight="1">
      <c r="B27" s="576"/>
      <c r="C27" s="758"/>
      <c r="D27" s="758"/>
      <c r="E27" s="758"/>
      <c r="F27" s="758"/>
    </row>
    <row r="28" spans="2:9" s="564" customFormat="1" ht="27.75" customHeight="1">
      <c r="B28" s="577"/>
      <c r="C28" s="578"/>
      <c r="D28" s="578"/>
      <c r="E28" s="578"/>
      <c r="F28" s="578"/>
    </row>
    <row r="29" spans="2:9" s="564" customFormat="1" ht="27.75" customHeight="1">
      <c r="B29" s="579"/>
      <c r="C29" s="580"/>
      <c r="D29" s="580"/>
      <c r="E29" s="581"/>
      <c r="F29" s="581"/>
    </row>
    <row r="30" spans="2:9" s="564" customFormat="1" ht="27.75" customHeight="1">
      <c r="B30" s="579"/>
      <c r="C30" s="580"/>
      <c r="D30" s="580"/>
      <c r="E30" s="581"/>
      <c r="F30" s="581"/>
    </row>
    <row r="31" spans="2:9" s="564" customFormat="1" ht="27.75" customHeight="1">
      <c r="B31" s="579"/>
      <c r="C31" s="580"/>
      <c r="D31" s="580"/>
      <c r="E31" s="581"/>
      <c r="F31" s="581"/>
    </row>
    <row r="32" spans="2:9" s="564" customFormat="1" ht="27.75" customHeight="1">
      <c r="B32" s="579"/>
      <c r="C32" s="580"/>
      <c r="D32" s="580"/>
      <c r="E32" s="581"/>
      <c r="F32" s="581"/>
    </row>
    <row r="33" spans="2:10" s="564" customFormat="1" ht="27.75" customHeight="1">
      <c r="B33" s="579"/>
      <c r="C33" s="580"/>
      <c r="D33" s="580"/>
      <c r="E33" s="581"/>
      <c r="F33" s="581"/>
      <c r="J33" s="568"/>
    </row>
    <row r="34" spans="2:10" s="564" customFormat="1" ht="27.75" customHeight="1">
      <c r="B34" s="579"/>
      <c r="C34" s="580"/>
      <c r="D34" s="580"/>
      <c r="E34" s="581"/>
      <c r="F34" s="581"/>
    </row>
    <row r="35" spans="2:10" s="564" customFormat="1" ht="27.75" customHeight="1">
      <c r="B35" s="579"/>
      <c r="C35" s="580"/>
      <c r="D35" s="580"/>
      <c r="E35" s="581"/>
      <c r="F35" s="581"/>
    </row>
    <row r="36" spans="2:10" s="564" customFormat="1" ht="27.75" customHeight="1">
      <c r="B36" s="579"/>
      <c r="C36" s="580"/>
      <c r="D36" s="580"/>
      <c r="E36" s="581"/>
      <c r="F36" s="581"/>
    </row>
    <row r="37" spans="2:10" s="564" customFormat="1" ht="27.75" customHeight="1">
      <c r="B37" s="579"/>
      <c r="C37" s="580"/>
      <c r="D37" s="580"/>
      <c r="E37" s="581"/>
      <c r="F37" s="581"/>
    </row>
    <row r="38" spans="2:10" s="564" customFormat="1" ht="27.75" customHeight="1">
      <c r="B38" s="579"/>
      <c r="C38" s="580"/>
      <c r="D38" s="580"/>
      <c r="E38" s="581"/>
      <c r="F38" s="581"/>
    </row>
    <row r="39" spans="2:10" s="564" customFormat="1" ht="27.75" customHeight="1">
      <c r="B39" s="579"/>
      <c r="C39" s="580"/>
      <c r="D39" s="580"/>
      <c r="E39" s="581"/>
      <c r="F39" s="581"/>
    </row>
    <row r="40" spans="2:10" s="564" customFormat="1" ht="27.75" customHeight="1">
      <c r="B40" s="579"/>
      <c r="C40" s="580"/>
      <c r="D40" s="580"/>
      <c r="E40" s="581"/>
      <c r="F40" s="581"/>
    </row>
    <row r="41" spans="2:10" s="564" customFormat="1" ht="27.75" customHeight="1">
      <c r="B41" s="582"/>
      <c r="C41" s="737"/>
      <c r="D41" s="737"/>
      <c r="E41" s="738"/>
      <c r="F41" s="738"/>
    </row>
    <row r="42" spans="2:10" s="564" customFormat="1" ht="27.75" customHeight="1">
      <c r="B42" s="583"/>
      <c r="C42" s="737"/>
      <c r="D42" s="737"/>
      <c r="E42" s="738"/>
      <c r="F42" s="738"/>
    </row>
    <row r="43" spans="2:10" s="564" customFormat="1" ht="27.75" customHeight="1">
      <c r="B43" s="579"/>
      <c r="C43" s="580"/>
      <c r="D43" s="580"/>
      <c r="E43" s="581"/>
      <c r="F43" s="581"/>
    </row>
    <row r="44" spans="2:10" s="564" customFormat="1" ht="27.75" customHeight="1">
      <c r="B44" s="579"/>
      <c r="C44" s="580"/>
      <c r="D44" s="580"/>
      <c r="E44" s="581"/>
      <c r="F44" s="581"/>
    </row>
    <row r="45" spans="2:10" s="564" customFormat="1" ht="27.75" customHeight="1">
      <c r="B45" s="584"/>
      <c r="C45" s="759"/>
      <c r="D45" s="759"/>
      <c r="E45" s="760"/>
      <c r="F45" s="760"/>
    </row>
    <row r="46" spans="2:10" s="564" customFormat="1" ht="27.75" customHeight="1">
      <c r="B46" s="583"/>
      <c r="C46" s="759"/>
      <c r="D46" s="759"/>
      <c r="E46" s="760"/>
      <c r="F46" s="760"/>
    </row>
    <row r="47" spans="2:10" s="564" customFormat="1" ht="27.75" customHeight="1">
      <c r="B47" s="583"/>
      <c r="C47" s="585"/>
      <c r="F47" s="579"/>
    </row>
    <row r="52" spans="5:5" ht="27.75" customHeight="1">
      <c r="E52" s="183"/>
    </row>
  </sheetData>
  <sheetProtection password="CC3B" sheet="1"/>
  <mergeCells count="22">
    <mergeCell ref="B2:F2"/>
    <mergeCell ref="B3:F3"/>
    <mergeCell ref="C4:F4"/>
    <mergeCell ref="C18:C19"/>
    <mergeCell ref="D18:D19"/>
    <mergeCell ref="E18:E19"/>
    <mergeCell ref="F18:F19"/>
    <mergeCell ref="C22:C23"/>
    <mergeCell ref="D22:D23"/>
    <mergeCell ref="E22:E23"/>
    <mergeCell ref="F22:F23"/>
    <mergeCell ref="B25:F25"/>
    <mergeCell ref="B26:F26"/>
    <mergeCell ref="C27:F27"/>
    <mergeCell ref="C41:C42"/>
    <mergeCell ref="D41:D42"/>
    <mergeCell ref="E41:E42"/>
    <mergeCell ref="F41:F42"/>
    <mergeCell ref="C45:C46"/>
    <mergeCell ref="D45:D46"/>
    <mergeCell ref="E45:E46"/>
    <mergeCell ref="F45:F46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2:G58"/>
  <sheetViews>
    <sheetView showGridLines="0" defaultGridColor="0" view="pageBreakPreview" colorId="8" zoomScale="70" zoomScaleNormal="100" zoomScaleSheetLayoutView="70" zoomScalePageLayoutView="70" workbookViewId="0">
      <selection activeCell="K16" sqref="K16"/>
    </sheetView>
  </sheetViews>
  <sheetFormatPr defaultColWidth="9.77734375" defaultRowHeight="23.25" customHeight="1"/>
  <cols>
    <col min="1" max="1" width="3.77734375" style="495" customWidth="1"/>
    <col min="2" max="2" width="9.21875" style="496" customWidth="1"/>
    <col min="3" max="3" width="26.77734375" style="495" customWidth="1"/>
    <col min="4" max="4" width="30.88671875" style="495" customWidth="1"/>
    <col min="5" max="5" width="29.77734375" style="518" customWidth="1"/>
    <col min="6" max="7" width="29.77734375" style="519" customWidth="1"/>
    <col min="8" max="16384" width="9.77734375" style="494"/>
  </cols>
  <sheetData>
    <row r="2" spans="1:7" s="497" customFormat="1" ht="23.25" customHeight="1">
      <c r="A2" s="498"/>
      <c r="B2" s="764" t="s">
        <v>283</v>
      </c>
      <c r="C2" s="764"/>
      <c r="D2" s="764"/>
      <c r="E2" s="764"/>
      <c r="F2" s="764"/>
      <c r="G2" s="764"/>
    </row>
    <row r="3" spans="1:7" s="497" customFormat="1" ht="23.25" customHeight="1">
      <c r="A3" s="498"/>
      <c r="B3" s="765" t="s">
        <v>282</v>
      </c>
      <c r="C3" s="765"/>
      <c r="D3" s="765"/>
      <c r="E3" s="765"/>
      <c r="F3" s="765"/>
      <c r="G3" s="765"/>
    </row>
    <row r="4" spans="1:7" s="512" customFormat="1" ht="23.25" customHeight="1">
      <c r="A4" s="515"/>
      <c r="B4" s="517"/>
      <c r="C4" s="517"/>
      <c r="D4" s="517"/>
      <c r="E4" s="766" t="s">
        <v>281</v>
      </c>
      <c r="F4" s="766"/>
      <c r="G4" s="766"/>
    </row>
    <row r="5" spans="1:7" s="512" customFormat="1" ht="23.25" customHeight="1">
      <c r="A5" s="515"/>
      <c r="B5" s="516" t="s">
        <v>280</v>
      </c>
      <c r="C5" s="516" t="s">
        <v>41</v>
      </c>
      <c r="D5" s="516" t="s">
        <v>279</v>
      </c>
      <c r="E5" s="767" t="s">
        <v>278</v>
      </c>
      <c r="F5" s="767"/>
      <c r="G5" s="767"/>
    </row>
    <row r="6" spans="1:7" s="512" customFormat="1" ht="23.25" customHeight="1">
      <c r="A6" s="515"/>
      <c r="B6" s="514" t="s">
        <v>277</v>
      </c>
      <c r="C6" s="514" t="s">
        <v>42</v>
      </c>
      <c r="D6" s="514" t="s">
        <v>276</v>
      </c>
      <c r="E6" s="513">
        <v>2021</v>
      </c>
      <c r="F6" s="513">
        <v>2022</v>
      </c>
      <c r="G6" s="513">
        <v>2023</v>
      </c>
    </row>
    <row r="7" spans="1:7" s="497" customFormat="1" ht="27" customHeight="1">
      <c r="A7" s="498"/>
      <c r="B7" s="511">
        <v>1</v>
      </c>
      <c r="C7" s="510" t="s">
        <v>275</v>
      </c>
      <c r="D7" s="509" t="s">
        <v>274</v>
      </c>
      <c r="E7" s="520">
        <v>6120</v>
      </c>
      <c r="F7" s="520">
        <v>3766</v>
      </c>
      <c r="G7" s="557">
        <v>2185</v>
      </c>
    </row>
    <row r="8" spans="1:7" s="497" customFormat="1" ht="27" customHeight="1">
      <c r="A8" s="498"/>
      <c r="B8" s="501">
        <v>2</v>
      </c>
      <c r="C8" s="505" t="s">
        <v>273</v>
      </c>
      <c r="D8" s="499" t="s">
        <v>272</v>
      </c>
      <c r="E8" s="521">
        <v>598720</v>
      </c>
      <c r="F8" s="522">
        <v>712115</v>
      </c>
      <c r="G8" s="558">
        <v>649249</v>
      </c>
    </row>
    <row r="9" spans="1:7" s="497" customFormat="1" ht="27" customHeight="1">
      <c r="A9" s="498"/>
      <c r="B9" s="501">
        <v>3</v>
      </c>
      <c r="C9" s="505"/>
      <c r="D9" s="499" t="s">
        <v>271</v>
      </c>
      <c r="E9" s="521">
        <v>221664.5</v>
      </c>
      <c r="F9" s="522">
        <v>280252</v>
      </c>
      <c r="G9" s="558">
        <v>225083.5</v>
      </c>
    </row>
    <row r="10" spans="1:7" s="497" customFormat="1" ht="27" customHeight="1">
      <c r="A10" s="498"/>
      <c r="B10" s="501">
        <v>4</v>
      </c>
      <c r="C10" s="505"/>
      <c r="D10" s="499" t="s">
        <v>270</v>
      </c>
      <c r="E10" s="521">
        <v>348120</v>
      </c>
      <c r="F10" s="522">
        <v>202770</v>
      </c>
      <c r="G10" s="558">
        <v>61750</v>
      </c>
    </row>
    <row r="11" spans="1:7" s="497" customFormat="1" ht="27" customHeight="1">
      <c r="A11" s="498"/>
      <c r="B11" s="501">
        <v>5</v>
      </c>
      <c r="C11" s="505"/>
      <c r="D11" s="499" t="s">
        <v>269</v>
      </c>
      <c r="E11" s="521">
        <v>285976</v>
      </c>
      <c r="F11" s="522">
        <v>568896.48</v>
      </c>
      <c r="G11" s="558">
        <v>597814.24</v>
      </c>
    </row>
    <row r="12" spans="1:7" s="497" customFormat="1" ht="27" customHeight="1">
      <c r="A12" s="498"/>
      <c r="B12" s="504"/>
      <c r="C12" s="503"/>
      <c r="D12" s="502" t="s">
        <v>12</v>
      </c>
      <c r="E12" s="523">
        <f>SUM(E8:E11)</f>
        <v>1454480.5</v>
      </c>
      <c r="F12" s="523">
        <f>SUM(F8:F11)</f>
        <v>1764033.48</v>
      </c>
      <c r="G12" s="559">
        <f>SUM(G8:G11)</f>
        <v>1533896.74</v>
      </c>
    </row>
    <row r="13" spans="1:7" s="497" customFormat="1" ht="27" customHeight="1">
      <c r="A13" s="498"/>
      <c r="B13" s="501">
        <v>6</v>
      </c>
      <c r="C13" s="505" t="s">
        <v>268</v>
      </c>
      <c r="D13" s="499" t="s">
        <v>267</v>
      </c>
      <c r="E13" s="524">
        <v>842050</v>
      </c>
      <c r="F13" s="524">
        <v>732640</v>
      </c>
      <c r="G13" s="560">
        <v>652290</v>
      </c>
    </row>
    <row r="14" spans="1:7" s="497" customFormat="1" ht="27" customHeight="1">
      <c r="A14" s="498"/>
      <c r="B14" s="501">
        <v>7</v>
      </c>
      <c r="C14" s="505" t="s">
        <v>266</v>
      </c>
      <c r="D14" s="499" t="s">
        <v>265</v>
      </c>
      <c r="E14" s="521">
        <v>51874.6</v>
      </c>
      <c r="F14" s="522">
        <v>50542.8</v>
      </c>
      <c r="G14" s="558">
        <v>56390</v>
      </c>
    </row>
    <row r="15" spans="1:7" s="497" customFormat="1" ht="27" customHeight="1">
      <c r="A15" s="498"/>
      <c r="B15" s="501">
        <v>8</v>
      </c>
      <c r="C15" s="505"/>
      <c r="D15" s="499" t="s">
        <v>264</v>
      </c>
      <c r="E15" s="521">
        <v>540441.1100000001</v>
      </c>
      <c r="F15" s="522">
        <v>534848.05000000005</v>
      </c>
      <c r="G15" s="558">
        <v>428781.11999999994</v>
      </c>
    </row>
    <row r="16" spans="1:7" s="497" customFormat="1" ht="27" customHeight="1">
      <c r="A16" s="498"/>
      <c r="B16" s="501">
        <v>9</v>
      </c>
      <c r="C16" s="505"/>
      <c r="D16" s="499" t="s">
        <v>263</v>
      </c>
      <c r="E16" s="521">
        <v>1595337.7999999998</v>
      </c>
      <c r="F16" s="522">
        <v>1103176.2000000002</v>
      </c>
      <c r="G16" s="558">
        <v>873550.1</v>
      </c>
    </row>
    <row r="17" spans="1:7" s="497" customFormat="1" ht="27" customHeight="1">
      <c r="A17" s="498"/>
      <c r="B17" s="501">
        <v>10</v>
      </c>
      <c r="C17" s="505"/>
      <c r="D17" s="499" t="s">
        <v>262</v>
      </c>
      <c r="E17" s="521">
        <v>409001.4</v>
      </c>
      <c r="F17" s="522">
        <v>2697497.2</v>
      </c>
      <c r="G17" s="558">
        <v>4957516.5</v>
      </c>
    </row>
    <row r="18" spans="1:7" s="497" customFormat="1" ht="27" customHeight="1">
      <c r="A18" s="498"/>
      <c r="B18" s="501">
        <v>11</v>
      </c>
      <c r="C18" s="505"/>
      <c r="D18" s="499" t="s">
        <v>261</v>
      </c>
      <c r="E18" s="521">
        <v>523299.79999999993</v>
      </c>
      <c r="F18" s="522">
        <v>623095.29999999993</v>
      </c>
      <c r="G18" s="558">
        <v>601973.20000000007</v>
      </c>
    </row>
    <row r="19" spans="1:7" s="497" customFormat="1" ht="27" customHeight="1">
      <c r="A19" s="498"/>
      <c r="B19" s="504"/>
      <c r="C19" s="503"/>
      <c r="D19" s="502" t="s">
        <v>12</v>
      </c>
      <c r="E19" s="523">
        <f>SUM(E14:E18)</f>
        <v>3119954.7099999995</v>
      </c>
      <c r="F19" s="523">
        <f>SUM(F14:F18)</f>
        <v>5009159.55</v>
      </c>
      <c r="G19" s="559">
        <f>SUM(G14:G18)</f>
        <v>6918210.9199999999</v>
      </c>
    </row>
    <row r="20" spans="1:7" s="497" customFormat="1" ht="27" customHeight="1">
      <c r="A20" s="498"/>
      <c r="B20" s="501">
        <v>12</v>
      </c>
      <c r="C20" s="505" t="s">
        <v>260</v>
      </c>
      <c r="D20" s="499" t="s">
        <v>259</v>
      </c>
      <c r="E20" s="521">
        <v>277500</v>
      </c>
      <c r="F20" s="522">
        <v>269020</v>
      </c>
      <c r="G20" s="558">
        <v>166980</v>
      </c>
    </row>
    <row r="21" spans="1:7" s="497" customFormat="1" ht="27" customHeight="1">
      <c r="A21" s="498"/>
      <c r="B21" s="501">
        <v>13</v>
      </c>
      <c r="C21" s="505"/>
      <c r="D21" s="499" t="s">
        <v>258</v>
      </c>
      <c r="E21" s="521">
        <v>977610</v>
      </c>
      <c r="F21" s="522">
        <v>871280</v>
      </c>
      <c r="G21" s="558">
        <v>794546</v>
      </c>
    </row>
    <row r="22" spans="1:7" s="497" customFormat="1" ht="27" customHeight="1">
      <c r="A22" s="498"/>
      <c r="B22" s="501">
        <v>14</v>
      </c>
      <c r="C22" s="505"/>
      <c r="D22" s="499" t="s">
        <v>257</v>
      </c>
      <c r="E22" s="521">
        <v>863100</v>
      </c>
      <c r="F22" s="522">
        <v>888770</v>
      </c>
      <c r="G22" s="558">
        <v>793415.80000000016</v>
      </c>
    </row>
    <row r="23" spans="1:7" s="497" customFormat="1" ht="27" customHeight="1">
      <c r="A23" s="498"/>
      <c r="B23" s="501">
        <v>15</v>
      </c>
      <c r="C23" s="505"/>
      <c r="D23" s="499" t="s">
        <v>256</v>
      </c>
      <c r="E23" s="522">
        <v>1537143.17</v>
      </c>
      <c r="F23" s="522">
        <v>1396390.2</v>
      </c>
      <c r="G23" s="558">
        <v>1256383.3999999999</v>
      </c>
    </row>
    <row r="24" spans="1:7" s="497" customFormat="1" ht="27" customHeight="1">
      <c r="A24" s="498"/>
      <c r="B24" s="504"/>
      <c r="C24" s="503"/>
      <c r="D24" s="502" t="s">
        <v>12</v>
      </c>
      <c r="E24" s="523">
        <f>SUM(E20:E23)</f>
        <v>3655353.17</v>
      </c>
      <c r="F24" s="523">
        <f>SUM(F20:F23)</f>
        <v>3425460.2</v>
      </c>
      <c r="G24" s="559">
        <f>SUM(G20:G23)</f>
        <v>3011325.2</v>
      </c>
    </row>
    <row r="25" spans="1:7" s="497" customFormat="1" ht="27" customHeight="1">
      <c r="A25" s="498"/>
      <c r="B25" s="501">
        <v>16</v>
      </c>
      <c r="C25" s="505" t="s">
        <v>255</v>
      </c>
      <c r="D25" s="499" t="s">
        <v>254</v>
      </c>
      <c r="E25" s="521">
        <v>157207.75</v>
      </c>
      <c r="F25" s="522">
        <v>590229.64000000013</v>
      </c>
      <c r="G25" s="558">
        <v>528637.04</v>
      </c>
    </row>
    <row r="26" spans="1:7" s="497" customFormat="1" ht="27" customHeight="1">
      <c r="A26" s="498"/>
      <c r="B26" s="501">
        <v>17</v>
      </c>
      <c r="C26" s="505"/>
      <c r="D26" s="499" t="s">
        <v>253</v>
      </c>
      <c r="E26" s="521">
        <v>705258.05</v>
      </c>
      <c r="F26" s="522">
        <v>699263.3</v>
      </c>
      <c r="G26" s="558">
        <v>1263562.7</v>
      </c>
    </row>
    <row r="27" spans="1:7" s="497" customFormat="1" ht="27" customHeight="1">
      <c r="A27" s="498"/>
      <c r="B27" s="501">
        <v>18</v>
      </c>
      <c r="C27" s="505"/>
      <c r="D27" s="499" t="s">
        <v>252</v>
      </c>
      <c r="E27" s="521">
        <v>1717794.02</v>
      </c>
      <c r="F27" s="522">
        <v>1394532.7399999998</v>
      </c>
      <c r="G27" s="558">
        <v>1680859.23</v>
      </c>
    </row>
    <row r="28" spans="1:7" s="497" customFormat="1" ht="27" customHeight="1">
      <c r="A28" s="498"/>
      <c r="B28" s="504"/>
      <c r="C28" s="503"/>
      <c r="D28" s="502" t="s">
        <v>12</v>
      </c>
      <c r="E28" s="523">
        <f>SUM(E25:E27)</f>
        <v>2580259.8200000003</v>
      </c>
      <c r="F28" s="523">
        <f>SUM(F25:F27)</f>
        <v>2684025.6799999997</v>
      </c>
      <c r="G28" s="559">
        <f>SUM(G25:G27)</f>
        <v>3473058.9699999997</v>
      </c>
    </row>
    <row r="29" spans="1:7" s="497" customFormat="1" ht="27" customHeight="1">
      <c r="A29" s="498"/>
      <c r="B29" s="501">
        <v>19</v>
      </c>
      <c r="C29" s="505" t="s">
        <v>251</v>
      </c>
      <c r="D29" s="499" t="s">
        <v>250</v>
      </c>
      <c r="E29" s="521">
        <v>697631.08</v>
      </c>
      <c r="F29" s="522">
        <v>1000822.4500000001</v>
      </c>
      <c r="G29" s="558">
        <v>1078457.99</v>
      </c>
    </row>
    <row r="30" spans="1:7" s="497" customFormat="1" ht="27" customHeight="1">
      <c r="A30" s="498"/>
      <c r="B30" s="501">
        <v>20</v>
      </c>
      <c r="C30" s="505"/>
      <c r="D30" s="499" t="s">
        <v>249</v>
      </c>
      <c r="E30" s="521">
        <v>1257619.74</v>
      </c>
      <c r="F30" s="522">
        <v>1248480.8599999999</v>
      </c>
      <c r="G30" s="558">
        <v>911467.72000000009</v>
      </c>
    </row>
    <row r="31" spans="1:7" s="497" customFormat="1" ht="27" customHeight="1">
      <c r="A31" s="498"/>
      <c r="B31" s="501">
        <v>21</v>
      </c>
      <c r="C31" s="505"/>
      <c r="D31" s="499" t="s">
        <v>248</v>
      </c>
      <c r="E31" s="521">
        <v>72110.13</v>
      </c>
      <c r="F31" s="522">
        <v>79901.34</v>
      </c>
      <c r="G31" s="558">
        <v>74619.990000000005</v>
      </c>
    </row>
    <row r="32" spans="1:7" s="497" customFormat="1" ht="27" customHeight="1">
      <c r="A32" s="498"/>
      <c r="B32" s="511">
        <v>22</v>
      </c>
      <c r="C32" s="510"/>
      <c r="D32" s="509" t="s">
        <v>247</v>
      </c>
      <c r="E32" s="525">
        <v>648731.57000000007</v>
      </c>
      <c r="F32" s="525">
        <v>619107.52</v>
      </c>
      <c r="G32" s="561">
        <v>664338.55000000005</v>
      </c>
    </row>
    <row r="33" spans="1:7" s="497" customFormat="1" ht="27" customHeight="1">
      <c r="A33" s="498"/>
      <c r="B33" s="508"/>
      <c r="C33" s="507"/>
      <c r="D33" s="506" t="s">
        <v>12</v>
      </c>
      <c r="E33" s="526">
        <f>SUM(E29:E32)</f>
        <v>2676092.5199999996</v>
      </c>
      <c r="F33" s="526">
        <f>SUM(F29:F32)</f>
        <v>2948312.17</v>
      </c>
      <c r="G33" s="559">
        <f>SUM(G29:G32)</f>
        <v>2728884.25</v>
      </c>
    </row>
    <row r="34" spans="1:7" s="497" customFormat="1" ht="27" customHeight="1">
      <c r="A34" s="498"/>
      <c r="B34" s="501">
        <v>23</v>
      </c>
      <c r="C34" s="505" t="s">
        <v>246</v>
      </c>
      <c r="D34" s="499" t="s">
        <v>245</v>
      </c>
      <c r="E34" s="521">
        <v>87739.19</v>
      </c>
      <c r="F34" s="522">
        <v>77555.58</v>
      </c>
      <c r="G34" s="558">
        <v>80954.86</v>
      </c>
    </row>
    <row r="35" spans="1:7" s="497" customFormat="1" ht="27" customHeight="1">
      <c r="A35" s="498"/>
      <c r="B35" s="501">
        <v>24</v>
      </c>
      <c r="C35" s="505"/>
      <c r="D35" s="499" t="s">
        <v>244</v>
      </c>
      <c r="E35" s="521">
        <v>4899690.6399999997</v>
      </c>
      <c r="F35" s="522">
        <v>4851721.01</v>
      </c>
      <c r="G35" s="558">
        <v>5059764.8899999987</v>
      </c>
    </row>
    <row r="36" spans="1:7" s="497" customFormat="1" ht="27" customHeight="1">
      <c r="A36" s="498"/>
      <c r="B36" s="501">
        <v>25</v>
      </c>
      <c r="C36" s="505"/>
      <c r="D36" s="499" t="s">
        <v>243</v>
      </c>
      <c r="E36" s="521">
        <v>1062094.368</v>
      </c>
      <c r="F36" s="522">
        <v>984644.82960000017</v>
      </c>
      <c r="G36" s="558">
        <v>690409.20799999998</v>
      </c>
    </row>
    <row r="37" spans="1:7" s="497" customFormat="1" ht="27" customHeight="1">
      <c r="A37" s="498"/>
      <c r="B37" s="501">
        <v>26</v>
      </c>
      <c r="C37" s="505"/>
      <c r="D37" s="499" t="s">
        <v>242</v>
      </c>
      <c r="E37" s="521">
        <v>413585.25000000006</v>
      </c>
      <c r="F37" s="522">
        <v>373381.2699999999</v>
      </c>
      <c r="G37" s="558">
        <v>314805.78000000003</v>
      </c>
    </row>
    <row r="38" spans="1:7" s="497" customFormat="1" ht="27" customHeight="1">
      <c r="A38" s="498"/>
      <c r="B38" s="501">
        <v>27</v>
      </c>
      <c r="C38" s="505"/>
      <c r="D38" s="499" t="s">
        <v>241</v>
      </c>
      <c r="E38" s="521">
        <v>441940.57</v>
      </c>
      <c r="F38" s="522">
        <v>409502.67</v>
      </c>
      <c r="G38" s="558">
        <v>314547.08</v>
      </c>
    </row>
    <row r="39" spans="1:7" s="497" customFormat="1" ht="27" customHeight="1">
      <c r="A39" s="498"/>
      <c r="B39" s="501">
        <v>28</v>
      </c>
      <c r="C39" s="505"/>
      <c r="D39" s="499" t="s">
        <v>240</v>
      </c>
      <c r="E39" s="521">
        <v>161326</v>
      </c>
      <c r="F39" s="522">
        <v>126975</v>
      </c>
      <c r="G39" s="558">
        <v>144055</v>
      </c>
    </row>
    <row r="40" spans="1:7" s="497" customFormat="1" ht="27" customHeight="1">
      <c r="A40" s="498"/>
      <c r="B40" s="501">
        <v>29</v>
      </c>
      <c r="C40" s="505"/>
      <c r="D40" s="499" t="s">
        <v>239</v>
      </c>
      <c r="E40" s="521">
        <v>69528</v>
      </c>
      <c r="F40" s="522">
        <v>37144</v>
      </c>
      <c r="G40" s="558">
        <v>38192</v>
      </c>
    </row>
    <row r="41" spans="1:7" s="497" customFormat="1" ht="27" customHeight="1">
      <c r="A41" s="498"/>
      <c r="B41" s="504"/>
      <c r="C41" s="503"/>
      <c r="D41" s="502" t="s">
        <v>12</v>
      </c>
      <c r="E41" s="523">
        <f>SUM(E34:E40)</f>
        <v>7135904.0180000002</v>
      </c>
      <c r="F41" s="523">
        <f>SUM(F34:F40)</f>
        <v>6860924.3595999992</v>
      </c>
      <c r="G41" s="559">
        <f>SUM(G34:G40)</f>
        <v>6642728.817999999</v>
      </c>
    </row>
    <row r="42" spans="1:7" s="497" customFormat="1" ht="27" customHeight="1">
      <c r="A42" s="498"/>
      <c r="B42" s="501">
        <v>30</v>
      </c>
      <c r="C42" s="505" t="s">
        <v>238</v>
      </c>
      <c r="D42" s="499" t="s">
        <v>237</v>
      </c>
      <c r="E42" s="521">
        <v>363610</v>
      </c>
      <c r="F42" s="522">
        <v>655855.5</v>
      </c>
      <c r="G42" s="558">
        <v>330758</v>
      </c>
    </row>
    <row r="43" spans="1:7" s="497" customFormat="1" ht="27" customHeight="1">
      <c r="A43" s="498"/>
      <c r="B43" s="501">
        <v>31</v>
      </c>
      <c r="C43" s="505"/>
      <c r="D43" s="499" t="s">
        <v>236</v>
      </c>
      <c r="E43" s="521">
        <v>7361768.4000000004</v>
      </c>
      <c r="F43" s="522">
        <v>6776393.5499999998</v>
      </c>
      <c r="G43" s="558">
        <v>6794958.1400000006</v>
      </c>
    </row>
    <row r="44" spans="1:7" s="497" customFormat="1" ht="27" customHeight="1">
      <c r="A44" s="498"/>
      <c r="B44" s="504"/>
      <c r="C44" s="503"/>
      <c r="D44" s="502" t="s">
        <v>12</v>
      </c>
      <c r="E44" s="523">
        <f>SUM(E42:E43)</f>
        <v>7725378.4000000004</v>
      </c>
      <c r="F44" s="523">
        <f>SUM(F42:F43)</f>
        <v>7432249.0499999998</v>
      </c>
      <c r="G44" s="559">
        <f>SUM(G42:G43)</f>
        <v>7125716.1400000006</v>
      </c>
    </row>
    <row r="45" spans="1:7" s="497" customFormat="1" ht="27" customHeight="1">
      <c r="A45" s="498"/>
      <c r="B45" s="501">
        <v>32</v>
      </c>
      <c r="C45" s="505" t="s">
        <v>235</v>
      </c>
      <c r="D45" s="499" t="s">
        <v>234</v>
      </c>
      <c r="E45" s="521">
        <v>13015</v>
      </c>
      <c r="F45" s="522">
        <v>4802</v>
      </c>
      <c r="G45" s="558">
        <v>6559</v>
      </c>
    </row>
    <row r="46" spans="1:7" s="497" customFormat="1" ht="27" customHeight="1">
      <c r="A46" s="498"/>
      <c r="B46" s="501">
        <v>33</v>
      </c>
      <c r="C46" s="505"/>
      <c r="D46" s="499" t="s">
        <v>233</v>
      </c>
      <c r="E46" s="521">
        <v>4768.2</v>
      </c>
      <c r="F46" s="522">
        <v>3860.3599999999997</v>
      </c>
      <c r="G46" s="558">
        <v>4498.97</v>
      </c>
    </row>
    <row r="47" spans="1:7" s="497" customFormat="1" ht="27" customHeight="1">
      <c r="A47" s="498"/>
      <c r="B47" s="504"/>
      <c r="C47" s="503"/>
      <c r="D47" s="502" t="s">
        <v>12</v>
      </c>
      <c r="E47" s="523">
        <f>SUM(E45:E46)</f>
        <v>17783.2</v>
      </c>
      <c r="F47" s="523">
        <f>SUM(F45:F46)</f>
        <v>8662.36</v>
      </c>
      <c r="G47" s="559">
        <f>SUM(G45:G46)</f>
        <v>11057.970000000001</v>
      </c>
    </row>
    <row r="48" spans="1:7" s="497" customFormat="1" ht="27" customHeight="1">
      <c r="A48" s="498"/>
      <c r="B48" s="501">
        <v>34</v>
      </c>
      <c r="C48" s="505" t="s">
        <v>232</v>
      </c>
      <c r="D48" s="499" t="s">
        <v>231</v>
      </c>
      <c r="E48" s="521">
        <v>31495</v>
      </c>
      <c r="F48" s="522">
        <v>28735.17</v>
      </c>
      <c r="G48" s="558">
        <v>28542</v>
      </c>
    </row>
    <row r="49" spans="1:7" s="497" customFormat="1" ht="27" customHeight="1">
      <c r="A49" s="498"/>
      <c r="B49" s="501">
        <v>35</v>
      </c>
      <c r="C49" s="505"/>
      <c r="D49" s="499" t="s">
        <v>230</v>
      </c>
      <c r="E49" s="521">
        <v>31260</v>
      </c>
      <c r="F49" s="522">
        <v>38990</v>
      </c>
      <c r="G49" s="558">
        <v>18260</v>
      </c>
    </row>
    <row r="50" spans="1:7" s="497" customFormat="1" ht="27" customHeight="1">
      <c r="A50" s="498"/>
      <c r="B50" s="501">
        <v>36</v>
      </c>
      <c r="C50" s="505"/>
      <c r="D50" s="499" t="s">
        <v>229</v>
      </c>
      <c r="E50" s="521">
        <v>1824.76</v>
      </c>
      <c r="F50" s="522">
        <v>1034.1100000000001</v>
      </c>
      <c r="G50" s="558">
        <v>47</v>
      </c>
    </row>
    <row r="51" spans="1:7" s="497" customFormat="1" ht="27" customHeight="1">
      <c r="A51" s="498"/>
      <c r="B51" s="504"/>
      <c r="C51" s="503"/>
      <c r="D51" s="502" t="s">
        <v>12</v>
      </c>
      <c r="E51" s="523">
        <f>SUM(E48:E50)</f>
        <v>64579.76</v>
      </c>
      <c r="F51" s="523">
        <f>SUM(F48:F50)</f>
        <v>68759.28</v>
      </c>
      <c r="G51" s="559">
        <f>SUM(G48:G50)</f>
        <v>46849</v>
      </c>
    </row>
    <row r="52" spans="1:7" s="497" customFormat="1" ht="27" customHeight="1">
      <c r="A52" s="498"/>
      <c r="B52" s="501">
        <v>37</v>
      </c>
      <c r="C52" s="500" t="s">
        <v>228</v>
      </c>
      <c r="D52" s="499" t="s">
        <v>14</v>
      </c>
      <c r="E52" s="524">
        <v>8435997.1999999993</v>
      </c>
      <c r="F52" s="524">
        <v>7539256.5100000007</v>
      </c>
      <c r="G52" s="560">
        <v>7492174.3899999997</v>
      </c>
    </row>
    <row r="53" spans="1:7" s="497" customFormat="1" ht="27" customHeight="1">
      <c r="A53" s="498"/>
      <c r="B53" s="501">
        <v>38</v>
      </c>
      <c r="C53" s="500" t="s">
        <v>227</v>
      </c>
      <c r="D53" s="499" t="s">
        <v>15</v>
      </c>
      <c r="E53" s="524">
        <v>1014945</v>
      </c>
      <c r="F53" s="524">
        <v>474000</v>
      </c>
      <c r="G53" s="560">
        <v>473500</v>
      </c>
    </row>
    <row r="54" spans="1:7" s="497" customFormat="1" ht="27" customHeight="1">
      <c r="A54" s="498"/>
      <c r="B54" s="768" t="s">
        <v>226</v>
      </c>
      <c r="C54" s="768"/>
      <c r="D54" s="768"/>
      <c r="E54" s="527">
        <f>+E51+E47+E44+E41+E33+E28+E24+E19+E13+E12+E7+E52+E53</f>
        <v>38728898.298000008</v>
      </c>
      <c r="F54" s="527">
        <f>+F51+F47+F44+F41+F33+F28+F24+F19+F13+F12+F7+F52+F53</f>
        <v>38951248.639600001</v>
      </c>
      <c r="G54" s="549">
        <f>+G51+G47+G44+G41+G33+G28+G24+G19+G13+G12+G7+G52+G53</f>
        <v>40111877.397999994</v>
      </c>
    </row>
    <row r="55" spans="1:7" ht="23.25" customHeight="1">
      <c r="B55" s="763"/>
      <c r="C55" s="763"/>
      <c r="D55" s="763"/>
      <c r="E55" s="528"/>
      <c r="F55" s="522"/>
      <c r="G55" s="518"/>
    </row>
    <row r="58" spans="1:7" ht="23.25" customHeight="1">
      <c r="D58" s="496"/>
    </row>
  </sheetData>
  <sheetProtection password="CC3B" sheet="1"/>
  <mergeCells count="6">
    <mergeCell ref="B55:D55"/>
    <mergeCell ref="B2:G2"/>
    <mergeCell ref="B3:G3"/>
    <mergeCell ref="E4:G4"/>
    <mergeCell ref="E5:G5"/>
    <mergeCell ref="B54:D54"/>
  </mergeCells>
  <printOptions horizontalCentered="1"/>
  <pageMargins left="0" right="0" top="0.35433070866141736" bottom="0.35433070866141736" header="0.31496062992125984" footer="0.31496062992125984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J66"/>
  <sheetViews>
    <sheetView showGridLines="0" defaultGridColor="0" view="pageBreakPreview" colorId="8" zoomScale="70" zoomScaleNormal="60" zoomScaleSheetLayoutView="70" workbookViewId="0">
      <selection activeCell="A21" sqref="A21:G21"/>
    </sheetView>
  </sheetViews>
  <sheetFormatPr defaultColWidth="9.77734375" defaultRowHeight="15.75"/>
  <cols>
    <col min="1" max="1" width="5.77734375" style="9" customWidth="1"/>
    <col min="2" max="2" width="19.109375" style="9" customWidth="1"/>
    <col min="3" max="3" width="16.44140625" style="9" customWidth="1"/>
    <col min="4" max="4" width="16" style="9" customWidth="1"/>
    <col min="5" max="5" width="15.6640625" style="9" customWidth="1"/>
    <col min="6" max="6" width="15.44140625" style="9" customWidth="1"/>
    <col min="7" max="7" width="21.109375" style="9" customWidth="1"/>
    <col min="8" max="8" width="15.77734375" style="77" hidden="1" customWidth="1"/>
    <col min="9" max="9" width="2.77734375" style="55" customWidth="1"/>
    <col min="10" max="10" width="14.5546875" style="78" bestFit="1" customWidth="1"/>
    <col min="11" max="16384" width="9.77734375" style="79"/>
  </cols>
  <sheetData>
    <row r="1" spans="1:10" ht="27" customHeight="1"/>
    <row r="2" spans="1:10" ht="24" customHeight="1">
      <c r="A2" s="697" t="s">
        <v>157</v>
      </c>
      <c r="B2" s="697"/>
      <c r="C2" s="697"/>
      <c r="D2" s="697"/>
      <c r="E2" s="697"/>
      <c r="F2" s="697"/>
      <c r="G2" s="697"/>
      <c r="H2" s="80"/>
      <c r="I2" s="80"/>
    </row>
    <row r="3" spans="1:10" ht="28.5" customHeight="1">
      <c r="A3" s="698" t="s">
        <v>165</v>
      </c>
      <c r="B3" s="698"/>
      <c r="C3" s="698"/>
      <c r="D3" s="698"/>
      <c r="E3" s="698"/>
      <c r="F3" s="698"/>
      <c r="G3" s="698"/>
      <c r="H3" s="80"/>
      <c r="I3" s="80"/>
    </row>
    <row r="4" spans="1:10" ht="22.5" customHeight="1">
      <c r="A4" s="77"/>
      <c r="B4" s="302"/>
      <c r="C4" s="706" t="s">
        <v>65</v>
      </c>
      <c r="D4" s="707"/>
      <c r="E4" s="707"/>
      <c r="F4" s="708"/>
      <c r="G4" s="303"/>
      <c r="H4" s="79"/>
      <c r="I4" s="79"/>
      <c r="J4" s="79"/>
    </row>
    <row r="5" spans="1:10" ht="22.5" customHeight="1">
      <c r="B5" s="304" t="s">
        <v>0</v>
      </c>
      <c r="C5" s="709" t="s">
        <v>66</v>
      </c>
      <c r="D5" s="710"/>
      <c r="E5" s="710"/>
      <c r="F5" s="711"/>
      <c r="G5" s="305" t="s">
        <v>75</v>
      </c>
      <c r="H5" s="79"/>
      <c r="I5" s="79"/>
      <c r="J5" s="79"/>
    </row>
    <row r="6" spans="1:10" ht="22.5" customHeight="1">
      <c r="B6" s="306" t="s">
        <v>5</v>
      </c>
      <c r="C6" s="307" t="s">
        <v>67</v>
      </c>
      <c r="D6" s="308" t="s">
        <v>68</v>
      </c>
      <c r="E6" s="308" t="s">
        <v>69</v>
      </c>
      <c r="F6" s="309" t="s">
        <v>70</v>
      </c>
      <c r="G6" s="310" t="s">
        <v>13</v>
      </c>
      <c r="H6" s="79"/>
      <c r="I6" s="79"/>
      <c r="J6" s="79"/>
    </row>
    <row r="7" spans="1:10" ht="22.5" customHeight="1">
      <c r="B7" s="311"/>
      <c r="C7" s="312" t="s">
        <v>71</v>
      </c>
      <c r="D7" s="313" t="s">
        <v>72</v>
      </c>
      <c r="E7" s="313" t="s">
        <v>73</v>
      </c>
      <c r="F7" s="314" t="s">
        <v>74</v>
      </c>
      <c r="G7" s="315"/>
      <c r="H7" s="79"/>
      <c r="I7" s="79"/>
      <c r="J7" s="79"/>
    </row>
    <row r="8" spans="1:10" ht="26.25" customHeight="1">
      <c r="B8" s="83"/>
      <c r="C8" s="85"/>
      <c r="D8" s="86"/>
      <c r="E8" s="86"/>
      <c r="F8" s="87"/>
      <c r="G8" s="88"/>
      <c r="H8" s="79"/>
      <c r="I8" s="79"/>
      <c r="J8" s="79"/>
    </row>
    <row r="9" spans="1:10" s="95" customFormat="1" ht="26.25" customHeight="1">
      <c r="B9" s="25" t="s">
        <v>17</v>
      </c>
      <c r="C9" s="89"/>
      <c r="D9" s="90"/>
      <c r="E9" s="90"/>
      <c r="F9" s="91"/>
      <c r="G9" s="92"/>
    </row>
    <row r="10" spans="1:10" ht="26.25" customHeight="1">
      <c r="B10" s="27" t="s">
        <v>11</v>
      </c>
      <c r="C10" s="89"/>
      <c r="D10" s="90"/>
      <c r="E10" s="90"/>
      <c r="F10" s="91"/>
      <c r="G10" s="96"/>
      <c r="H10" s="79"/>
      <c r="I10" s="79"/>
      <c r="J10" s="79"/>
    </row>
    <row r="11" spans="1:10" ht="11.25" customHeight="1">
      <c r="B11" s="28"/>
      <c r="C11" s="89"/>
      <c r="D11" s="90"/>
      <c r="E11" s="90"/>
      <c r="F11" s="91"/>
      <c r="G11" s="96"/>
      <c r="H11" s="79"/>
      <c r="I11" s="79"/>
      <c r="J11" s="79"/>
    </row>
    <row r="12" spans="1:10" s="95" customFormat="1" ht="26.25" customHeight="1">
      <c r="B12" s="25" t="s">
        <v>64</v>
      </c>
      <c r="C12" s="89"/>
      <c r="D12" s="90"/>
      <c r="E12" s="93"/>
      <c r="F12" s="97"/>
      <c r="G12" s="92"/>
    </row>
    <row r="13" spans="1:10" s="95" customFormat="1" ht="26.25" customHeight="1">
      <c r="B13" s="28"/>
      <c r="C13" s="89"/>
      <c r="D13" s="90"/>
      <c r="E13" s="90"/>
      <c r="F13" s="91"/>
      <c r="G13" s="96"/>
    </row>
    <row r="14" spans="1:10" s="95" customFormat="1" ht="26.25" customHeight="1">
      <c r="B14" s="25" t="s">
        <v>62</v>
      </c>
      <c r="C14" s="89"/>
      <c r="D14" s="90"/>
      <c r="E14" s="90"/>
      <c r="F14" s="91"/>
      <c r="G14" s="92"/>
    </row>
    <row r="15" spans="1:10" ht="26.25" customHeight="1">
      <c r="B15" s="29"/>
      <c r="C15" s="89"/>
      <c r="D15" s="90"/>
      <c r="E15" s="90"/>
      <c r="F15" s="91"/>
      <c r="G15" s="96"/>
      <c r="H15" s="79"/>
      <c r="I15" s="79"/>
      <c r="J15" s="79"/>
    </row>
    <row r="16" spans="1:10" ht="26.25" customHeight="1">
      <c r="B16" s="30" t="s">
        <v>12</v>
      </c>
      <c r="C16" s="101">
        <f>C9+C12+C14</f>
        <v>0</v>
      </c>
      <c r="D16" s="102">
        <f>D9+D12+D14</f>
        <v>0</v>
      </c>
      <c r="E16" s="102">
        <f>E9+E12+E14</f>
        <v>0</v>
      </c>
      <c r="F16" s="103">
        <f>F9+F12+F14</f>
        <v>0</v>
      </c>
      <c r="G16" s="104">
        <f>G9+G12+G14</f>
        <v>0</v>
      </c>
      <c r="H16" s="79"/>
      <c r="I16" s="79"/>
      <c r="J16" s="79"/>
    </row>
    <row r="17" spans="1:10" ht="26.25" customHeight="1">
      <c r="B17" s="316" t="s">
        <v>13</v>
      </c>
      <c r="C17" s="301"/>
      <c r="D17" s="26"/>
      <c r="E17" s="26"/>
      <c r="F17" s="108"/>
      <c r="G17" s="109"/>
      <c r="H17" s="79"/>
      <c r="I17" s="79"/>
      <c r="J17" s="79"/>
    </row>
    <row r="18" spans="1:10" ht="19.899999999999999" customHeight="1">
      <c r="A18" s="36"/>
      <c r="B18" s="37"/>
      <c r="C18" s="46"/>
      <c r="D18" s="47"/>
      <c r="F18" s="46"/>
      <c r="G18" s="46"/>
    </row>
    <row r="19" spans="1:10" ht="19.899999999999999" customHeight="1">
      <c r="A19" s="36"/>
      <c r="B19" s="37"/>
      <c r="C19" s="37"/>
      <c r="D19" s="37"/>
    </row>
    <row r="20" spans="1:10" ht="24" customHeight="1">
      <c r="A20" s="697" t="s">
        <v>158</v>
      </c>
      <c r="B20" s="697"/>
      <c r="C20" s="697"/>
      <c r="D20" s="697"/>
      <c r="E20" s="697"/>
      <c r="F20" s="697"/>
      <c r="G20" s="697"/>
      <c r="H20" s="80"/>
      <c r="I20" s="80"/>
    </row>
    <row r="21" spans="1:10" ht="28.5" customHeight="1">
      <c r="A21" s="698" t="s">
        <v>166</v>
      </c>
      <c r="B21" s="699"/>
      <c r="C21" s="699"/>
      <c r="D21" s="699"/>
      <c r="E21" s="699"/>
      <c r="F21" s="699"/>
      <c r="G21" s="699"/>
      <c r="H21" s="80"/>
      <c r="I21" s="80"/>
    </row>
    <row r="22" spans="1:10" ht="21.75" customHeight="1">
      <c r="A22" s="319"/>
      <c r="B22" s="320"/>
      <c r="C22" s="700" t="s">
        <v>76</v>
      </c>
      <c r="D22" s="701"/>
      <c r="E22" s="701"/>
      <c r="F22" s="702"/>
      <c r="G22" s="321"/>
      <c r="H22" s="110"/>
      <c r="I22" s="81"/>
    </row>
    <row r="23" spans="1:10" ht="21.75" customHeight="1">
      <c r="A23" s="317" t="s">
        <v>0</v>
      </c>
      <c r="B23" s="322"/>
      <c r="C23" s="703" t="s">
        <v>38</v>
      </c>
      <c r="D23" s="704"/>
      <c r="E23" s="704"/>
      <c r="F23" s="705"/>
      <c r="G23" s="305" t="s">
        <v>75</v>
      </c>
      <c r="H23" s="111"/>
      <c r="I23" s="112"/>
    </row>
    <row r="24" spans="1:10" ht="21.75" customHeight="1">
      <c r="A24" s="318" t="s">
        <v>5</v>
      </c>
      <c r="B24" s="322"/>
      <c r="C24" s="307" t="s">
        <v>67</v>
      </c>
      <c r="D24" s="308" t="s">
        <v>68</v>
      </c>
      <c r="E24" s="308" t="s">
        <v>69</v>
      </c>
      <c r="F24" s="309" t="s">
        <v>70</v>
      </c>
      <c r="G24" s="310" t="s">
        <v>13</v>
      </c>
      <c r="H24" s="113"/>
      <c r="I24" s="52"/>
    </row>
    <row r="25" spans="1:10" ht="21.75" customHeight="1">
      <c r="A25" s="319"/>
      <c r="B25" s="323"/>
      <c r="C25" s="312" t="s">
        <v>71</v>
      </c>
      <c r="D25" s="313" t="s">
        <v>72</v>
      </c>
      <c r="E25" s="313" t="s">
        <v>73</v>
      </c>
      <c r="F25" s="314" t="s">
        <v>74</v>
      </c>
      <c r="G25" s="315"/>
      <c r="H25" s="94"/>
      <c r="I25" s="52"/>
    </row>
    <row r="26" spans="1:10" ht="26.25" customHeight="1">
      <c r="A26" s="83"/>
      <c r="B26" s="84"/>
      <c r="C26" s="114"/>
      <c r="D26" s="115"/>
      <c r="E26" s="115"/>
      <c r="F26" s="116"/>
      <c r="G26" s="117"/>
      <c r="H26" s="94"/>
      <c r="I26" s="52"/>
    </row>
    <row r="27" spans="1:10" ht="26.25" customHeight="1">
      <c r="A27" s="25" t="s">
        <v>17</v>
      </c>
      <c r="B27" s="82"/>
      <c r="C27" s="118"/>
      <c r="D27" s="119"/>
      <c r="E27" s="119"/>
      <c r="F27" s="120"/>
      <c r="G27" s="121"/>
      <c r="H27" s="94"/>
      <c r="I27" s="52"/>
    </row>
    <row r="28" spans="1:10" ht="26.25" customHeight="1">
      <c r="A28" s="27" t="s">
        <v>11</v>
      </c>
      <c r="B28" s="82"/>
      <c r="C28" s="118"/>
      <c r="D28" s="119"/>
      <c r="E28" s="119"/>
      <c r="F28" s="120"/>
      <c r="G28" s="123"/>
      <c r="H28" s="94"/>
      <c r="I28" s="34"/>
    </row>
    <row r="29" spans="1:10" ht="15" customHeight="1">
      <c r="A29" s="28"/>
      <c r="B29" s="82"/>
      <c r="C29" s="118"/>
      <c r="D29" s="119"/>
      <c r="E29" s="119"/>
      <c r="F29" s="120"/>
      <c r="G29" s="123"/>
      <c r="H29" s="94"/>
      <c r="I29" s="34"/>
    </row>
    <row r="30" spans="1:10" ht="30.75" customHeight="1">
      <c r="A30" s="25" t="s">
        <v>64</v>
      </c>
      <c r="B30" s="82"/>
      <c r="C30" s="118"/>
      <c r="D30" s="119"/>
      <c r="E30" s="122"/>
      <c r="F30" s="124"/>
      <c r="G30" s="121"/>
      <c r="H30" s="94"/>
      <c r="I30" s="34"/>
    </row>
    <row r="31" spans="1:10" ht="26.25" customHeight="1">
      <c r="A31" s="28"/>
      <c r="B31" s="82"/>
      <c r="C31" s="118"/>
      <c r="D31" s="119"/>
      <c r="E31" s="119"/>
      <c r="F31" s="120"/>
      <c r="G31" s="123"/>
      <c r="H31" s="28"/>
      <c r="I31" s="99"/>
    </row>
    <row r="32" spans="1:10" ht="26.25" customHeight="1">
      <c r="A32" s="25" t="s">
        <v>62</v>
      </c>
      <c r="B32" s="82"/>
      <c r="C32" s="118"/>
      <c r="D32" s="119"/>
      <c r="E32" s="119"/>
      <c r="F32" s="120"/>
      <c r="G32" s="121"/>
      <c r="H32" s="105"/>
      <c r="I32" s="106"/>
    </row>
    <row r="33" spans="1:9" ht="26.25" customHeight="1">
      <c r="A33" s="25"/>
      <c r="B33" s="82"/>
      <c r="C33" s="118"/>
      <c r="D33" s="119"/>
      <c r="E33" s="119"/>
      <c r="F33" s="120"/>
      <c r="G33" s="121"/>
      <c r="H33" s="105"/>
      <c r="I33" s="106"/>
    </row>
    <row r="34" spans="1:9" ht="26.25" customHeight="1">
      <c r="A34" s="29"/>
      <c r="B34" s="98"/>
      <c r="C34" s="118"/>
      <c r="D34" s="119"/>
      <c r="E34" s="119"/>
      <c r="F34" s="120"/>
      <c r="G34" s="123"/>
      <c r="H34" s="34"/>
      <c r="I34" s="34"/>
    </row>
    <row r="35" spans="1:9" ht="27" customHeight="1">
      <c r="A35" s="25" t="s">
        <v>12</v>
      </c>
      <c r="B35" s="100"/>
      <c r="C35" s="125">
        <f>C27+C30+C32</f>
        <v>0</v>
      </c>
      <c r="D35" s="31">
        <f>D27+D30+D32</f>
        <v>0</v>
      </c>
      <c r="E35" s="31">
        <f>E27+E30+E32</f>
        <v>0</v>
      </c>
      <c r="F35" s="126">
        <f>F27+F30+F32</f>
        <v>0</v>
      </c>
      <c r="G35" s="127">
        <f>G27+G30+G32</f>
        <v>0</v>
      </c>
      <c r="H35" s="34"/>
      <c r="I35" s="34"/>
    </row>
    <row r="36" spans="1:9" ht="27" customHeight="1">
      <c r="A36" s="33" t="s">
        <v>13</v>
      </c>
      <c r="B36" s="82"/>
      <c r="C36" s="107"/>
      <c r="D36" s="26"/>
      <c r="E36" s="108"/>
      <c r="F36" s="109"/>
      <c r="G36" s="128"/>
      <c r="H36" s="34"/>
      <c r="I36" s="34"/>
    </row>
    <row r="37" spans="1:9" ht="27" customHeight="1">
      <c r="A37" s="33"/>
      <c r="B37" s="40"/>
      <c r="C37" s="129"/>
      <c r="D37" s="130"/>
      <c r="E37" s="77"/>
      <c r="F37" s="129"/>
      <c r="G37" s="129"/>
      <c r="H37" s="34"/>
      <c r="I37" s="34"/>
    </row>
    <row r="38" spans="1:9" ht="11.25" customHeight="1">
      <c r="A38" s="33"/>
      <c r="B38" s="40"/>
      <c r="C38" s="46"/>
      <c r="D38" s="47"/>
      <c r="F38" s="10"/>
      <c r="G38" s="46"/>
      <c r="H38" s="34"/>
      <c r="I38" s="34"/>
    </row>
    <row r="42" spans="1:9" ht="18">
      <c r="G42" s="76" t="s">
        <v>79</v>
      </c>
    </row>
    <row r="65" ht="45.75" customHeight="1"/>
    <row r="66" ht="45.75" customHeight="1"/>
  </sheetData>
  <mergeCells count="8">
    <mergeCell ref="C22:F22"/>
    <mergeCell ref="C23:F23"/>
    <mergeCell ref="A2:G2"/>
    <mergeCell ref="A3:G3"/>
    <mergeCell ref="C4:F4"/>
    <mergeCell ref="C5:F5"/>
    <mergeCell ref="A20:G20"/>
    <mergeCell ref="A21:G21"/>
  </mergeCells>
  <printOptions horizontalCentered="1"/>
  <pageMargins left="0.25" right="0.25" top="0.75" bottom="0.75" header="0.3" footer="0.3"/>
  <pageSetup paperSize="9" scale="70" orientation="portrait" useFirstPageNumber="1" r:id="rId1"/>
  <headerFooter alignWithMargins="0"/>
  <colBreaks count="2" manualBreakCount="2">
    <brk id="7" min="1" max="64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66"/>
  <sheetViews>
    <sheetView view="pageBreakPreview" zoomScale="85" zoomScaleNormal="70" zoomScaleSheetLayoutView="85" workbookViewId="0">
      <selection activeCell="A2" sqref="A2"/>
    </sheetView>
  </sheetViews>
  <sheetFormatPr defaultRowHeight="20.25"/>
  <cols>
    <col min="1" max="1" width="5.77734375" style="180" customWidth="1"/>
    <col min="2" max="2" width="20.5546875" style="180" customWidth="1"/>
    <col min="3" max="3" width="22" style="181" customWidth="1"/>
    <col min="4" max="4" width="20.5546875" style="180" customWidth="1"/>
    <col min="5" max="5" width="19.5546875" style="181" customWidth="1"/>
    <col min="6" max="6" width="25.6640625" style="182" customWidth="1"/>
    <col min="7" max="9" width="8.88671875" style="79"/>
    <col min="10" max="10" width="15.5546875" style="79" customWidth="1"/>
    <col min="11" max="11" width="0" style="79" hidden="1" customWidth="1"/>
    <col min="12" max="16384" width="8.88671875" style="79"/>
  </cols>
  <sheetData>
    <row r="1" spans="1:6" ht="48.75" customHeight="1">
      <c r="A1" s="720" t="s">
        <v>159</v>
      </c>
      <c r="B1" s="721"/>
      <c r="C1" s="721"/>
      <c r="D1" s="721"/>
      <c r="E1" s="721"/>
      <c r="F1" s="722"/>
    </row>
    <row r="2" spans="1:6">
      <c r="A2" s="249" t="s">
        <v>167</v>
      </c>
      <c r="B2" s="131"/>
      <c r="C2" s="132"/>
      <c r="D2" s="132"/>
      <c r="E2" s="133"/>
      <c r="F2" s="134"/>
    </row>
    <row r="3" spans="1:6" ht="18">
      <c r="A3" s="335" t="s">
        <v>18</v>
      </c>
      <c r="B3" s="302"/>
      <c r="C3" s="712">
        <v>2022</v>
      </c>
      <c r="D3" s="714">
        <v>2023</v>
      </c>
      <c r="E3" s="716" t="s">
        <v>155</v>
      </c>
      <c r="F3" s="718" t="s">
        <v>61</v>
      </c>
    </row>
    <row r="4" spans="1:6" ht="18">
      <c r="A4" s="336" t="s">
        <v>16</v>
      </c>
      <c r="B4" s="336"/>
      <c r="C4" s="713"/>
      <c r="D4" s="715"/>
      <c r="E4" s="717"/>
      <c r="F4" s="719"/>
    </row>
    <row r="5" spans="1:6">
      <c r="A5" s="291" t="s">
        <v>141</v>
      </c>
      <c r="B5" s="292"/>
      <c r="C5" s="135"/>
      <c r="D5" s="136"/>
      <c r="E5" s="51"/>
      <c r="F5" s="137"/>
    </row>
    <row r="6" spans="1:6">
      <c r="A6" s="138"/>
      <c r="B6" s="139" t="s">
        <v>153</v>
      </c>
      <c r="C6" s="135"/>
      <c r="D6" s="136"/>
      <c r="E6" s="140"/>
      <c r="F6" s="141"/>
    </row>
    <row r="7" spans="1:6">
      <c r="B7" s="332" t="s">
        <v>14</v>
      </c>
      <c r="C7" s="143"/>
      <c r="D7" s="144"/>
      <c r="E7" s="145"/>
      <c r="F7" s="146"/>
    </row>
    <row r="8" spans="1:6">
      <c r="B8" s="333" t="s">
        <v>15</v>
      </c>
      <c r="C8" s="143"/>
      <c r="D8" s="144"/>
      <c r="E8" s="148"/>
      <c r="F8" s="149"/>
    </row>
    <row r="9" spans="1:6">
      <c r="A9" s="150"/>
      <c r="B9" s="151" t="s">
        <v>154</v>
      </c>
      <c r="C9" s="152">
        <f>SUM(C6:C8)</f>
        <v>0</v>
      </c>
      <c r="D9" s="153">
        <f>SUM(D6:D8)</f>
        <v>0</v>
      </c>
      <c r="E9" s="153">
        <f>SUM(E6:E8)</f>
        <v>0</v>
      </c>
      <c r="F9" s="337">
        <f>SUM(F6:F8)</f>
        <v>0</v>
      </c>
    </row>
    <row r="10" spans="1:6">
      <c r="A10" s="156" t="s">
        <v>142</v>
      </c>
      <c r="B10" s="157"/>
      <c r="C10" s="143"/>
      <c r="D10" s="144"/>
      <c r="E10" s="148"/>
      <c r="F10" s="158"/>
    </row>
    <row r="11" spans="1:6">
      <c r="A11" s="142"/>
      <c r="B11" s="139" t="s">
        <v>153</v>
      </c>
      <c r="C11" s="143"/>
      <c r="D11" s="144"/>
      <c r="E11" s="145"/>
      <c r="F11" s="146"/>
    </row>
    <row r="12" spans="1:6">
      <c r="A12" s="142"/>
      <c r="B12" s="332" t="s">
        <v>14</v>
      </c>
      <c r="C12" s="143"/>
      <c r="D12" s="144"/>
      <c r="E12" s="148"/>
      <c r="F12" s="146"/>
    </row>
    <row r="13" spans="1:6">
      <c r="A13" s="147"/>
      <c r="B13" s="333" t="s">
        <v>15</v>
      </c>
      <c r="C13" s="143"/>
      <c r="D13" s="144"/>
      <c r="E13" s="159"/>
      <c r="F13" s="149"/>
    </row>
    <row r="14" spans="1:6">
      <c r="A14" s="150"/>
      <c r="B14" s="151" t="s">
        <v>154</v>
      </c>
      <c r="C14" s="152">
        <f>SUM(C11:C13)</f>
        <v>0</v>
      </c>
      <c r="D14" s="153">
        <f>SUM(D11:D13)</f>
        <v>0</v>
      </c>
      <c r="E14" s="154">
        <f>+D14-C14</f>
        <v>0</v>
      </c>
      <c r="F14" s="155" t="e">
        <f>((D14/C14)-1)*100</f>
        <v>#DIV/0!</v>
      </c>
    </row>
    <row r="15" spans="1:6">
      <c r="A15" s="156" t="s">
        <v>143</v>
      </c>
      <c r="B15" s="157"/>
      <c r="C15" s="143"/>
      <c r="D15" s="144"/>
      <c r="E15" s="148"/>
      <c r="F15" s="158"/>
    </row>
    <row r="16" spans="1:6">
      <c r="A16" s="142"/>
      <c r="B16" s="139" t="s">
        <v>153</v>
      </c>
      <c r="C16" s="143"/>
      <c r="D16" s="144"/>
      <c r="E16" s="145"/>
      <c r="F16" s="146"/>
    </row>
    <row r="17" spans="1:6">
      <c r="A17" s="142"/>
      <c r="B17" s="332" t="s">
        <v>14</v>
      </c>
      <c r="C17" s="143"/>
      <c r="D17" s="144"/>
      <c r="E17" s="145"/>
      <c r="F17" s="146"/>
    </row>
    <row r="18" spans="1:6">
      <c r="A18" s="147"/>
      <c r="B18" s="333" t="s">
        <v>15</v>
      </c>
      <c r="C18" s="143"/>
      <c r="D18" s="144"/>
      <c r="E18" s="148"/>
      <c r="F18" s="149"/>
    </row>
    <row r="19" spans="1:6">
      <c r="A19" s="150"/>
      <c r="B19" s="151" t="s">
        <v>154</v>
      </c>
      <c r="C19" s="152">
        <f>SUM(C16:C18)</f>
        <v>0</v>
      </c>
      <c r="D19" s="153">
        <f>SUM(D16:D18)</f>
        <v>0</v>
      </c>
      <c r="E19" s="154">
        <f>+D19-C19</f>
        <v>0</v>
      </c>
      <c r="F19" s="155" t="e">
        <f>((D19/C19)-1)*100</f>
        <v>#DIV/0!</v>
      </c>
    </row>
    <row r="20" spans="1:6">
      <c r="A20" s="156" t="s">
        <v>144</v>
      </c>
      <c r="B20" s="157"/>
      <c r="C20" s="143"/>
      <c r="D20" s="144"/>
      <c r="E20" s="148"/>
      <c r="F20" s="158"/>
    </row>
    <row r="21" spans="1:6">
      <c r="A21" s="142"/>
      <c r="B21" s="139" t="s">
        <v>153</v>
      </c>
      <c r="C21" s="160"/>
      <c r="D21" s="161"/>
      <c r="E21" s="162"/>
      <c r="F21" s="146"/>
    </row>
    <row r="22" spans="1:6">
      <c r="A22" s="142"/>
      <c r="B22" s="332" t="s">
        <v>14</v>
      </c>
      <c r="C22" s="163"/>
      <c r="D22" s="164"/>
      <c r="E22" s="145"/>
      <c r="F22" s="146"/>
    </row>
    <row r="23" spans="1:6">
      <c r="A23" s="147"/>
      <c r="B23" s="333" t="s">
        <v>15</v>
      </c>
      <c r="C23" s="143"/>
      <c r="D23" s="144"/>
      <c r="E23" s="148"/>
      <c r="F23" s="149"/>
    </row>
    <row r="24" spans="1:6">
      <c r="A24" s="150"/>
      <c r="B24" s="151" t="s">
        <v>154</v>
      </c>
      <c r="C24" s="152">
        <f>SUM(C21:C23)</f>
        <v>0</v>
      </c>
      <c r="D24" s="153">
        <f>SUM(D21:D23)</f>
        <v>0</v>
      </c>
      <c r="E24" s="154">
        <f>+D24-C24</f>
        <v>0</v>
      </c>
      <c r="F24" s="155" t="e">
        <f>((D24/C24)-1)*100</f>
        <v>#DIV/0!</v>
      </c>
    </row>
    <row r="25" spans="1:6">
      <c r="A25" s="156" t="s">
        <v>145</v>
      </c>
      <c r="B25" s="157"/>
      <c r="C25" s="143"/>
      <c r="D25" s="144"/>
      <c r="E25" s="148"/>
      <c r="F25" s="158"/>
    </row>
    <row r="26" spans="1:6">
      <c r="A26" s="142"/>
      <c r="B26" s="139" t="s">
        <v>153</v>
      </c>
      <c r="C26" s="143"/>
      <c r="D26" s="144"/>
      <c r="E26" s="145"/>
      <c r="F26" s="146"/>
    </row>
    <row r="27" spans="1:6">
      <c r="A27" s="142"/>
      <c r="B27" s="332" t="s">
        <v>14</v>
      </c>
      <c r="C27" s="143"/>
      <c r="D27" s="144"/>
      <c r="E27" s="145"/>
      <c r="F27" s="146"/>
    </row>
    <row r="28" spans="1:6">
      <c r="A28" s="147"/>
      <c r="B28" s="333" t="s">
        <v>15</v>
      </c>
      <c r="C28" s="143"/>
      <c r="D28" s="144"/>
      <c r="E28" s="148"/>
      <c r="F28" s="149"/>
    </row>
    <row r="29" spans="1:6">
      <c r="A29" s="165"/>
      <c r="B29" s="166" t="s">
        <v>154</v>
      </c>
      <c r="C29" s="167">
        <f>SUM(C26:C28)</f>
        <v>0</v>
      </c>
      <c r="D29" s="168">
        <f>SUM(D26:D28)</f>
        <v>0</v>
      </c>
      <c r="E29" s="169">
        <f>+D29-C29</f>
        <v>0</v>
      </c>
      <c r="F29" s="170" t="e">
        <f>((D29/C29)-1)*100</f>
        <v>#DIV/0!</v>
      </c>
    </row>
    <row r="30" spans="1:6" ht="60.75" customHeight="1">
      <c r="A30" s="171"/>
      <c r="B30" s="334"/>
      <c r="C30" s="71"/>
      <c r="D30" s="172"/>
      <c r="E30" s="173"/>
      <c r="F30" s="174"/>
    </row>
    <row r="31" spans="1:6">
      <c r="A31" s="175"/>
      <c r="B31" s="176"/>
      <c r="C31" s="177"/>
      <c r="D31" s="176"/>
      <c r="E31" s="178"/>
      <c r="F31" s="179"/>
    </row>
    <row r="34" spans="4:10" ht="22.5">
      <c r="F34" s="182">
        <v>2022</v>
      </c>
      <c r="H34" s="79">
        <v>2023</v>
      </c>
      <c r="J34" s="299" t="s">
        <v>150</v>
      </c>
    </row>
    <row r="38" spans="4:10">
      <c r="D38" s="180" t="s">
        <v>118</v>
      </c>
    </row>
    <row r="40" spans="4:10">
      <c r="D40" s="183"/>
    </row>
    <row r="65" ht="45.75" customHeight="1"/>
    <row r="66" ht="45.75" customHeight="1"/>
  </sheetData>
  <mergeCells count="5">
    <mergeCell ref="C3:C4"/>
    <mergeCell ref="D3:D4"/>
    <mergeCell ref="E3:E4"/>
    <mergeCell ref="F3:F4"/>
    <mergeCell ref="A1:F1"/>
  </mergeCells>
  <printOptions horizontalCentered="1"/>
  <pageMargins left="0.25" right="0.25" top="0.75" bottom="0.75" header="0.3" footer="0.3"/>
  <pageSetup paperSize="9" scale="6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</sheetPr>
  <dimension ref="A1:S66"/>
  <sheetViews>
    <sheetView showGridLines="0" defaultGridColor="0" view="pageBreakPreview" colorId="22" zoomScale="70" zoomScaleNormal="130" zoomScaleSheetLayoutView="70" workbookViewId="0">
      <selection activeCell="P6" sqref="P6"/>
    </sheetView>
  </sheetViews>
  <sheetFormatPr defaultColWidth="9.77734375" defaultRowHeight="20.25"/>
  <cols>
    <col min="1" max="1" width="5.77734375" style="79" customWidth="1"/>
    <col min="2" max="2" width="14.109375" style="244" customWidth="1"/>
    <col min="3" max="3" width="14.33203125" style="244" customWidth="1"/>
    <col min="4" max="4" width="12.77734375" style="182" customWidth="1"/>
    <col min="5" max="5" width="2.77734375" style="182" customWidth="1"/>
    <col min="6" max="6" width="12.77734375" style="182" customWidth="1"/>
    <col min="7" max="7" width="2.77734375" style="182" customWidth="1"/>
    <col min="8" max="8" width="12.77734375" style="246" customWidth="1"/>
    <col min="9" max="9" width="2.77734375" style="246" customWidth="1"/>
    <col min="10" max="10" width="12.77734375" style="182" customWidth="1"/>
    <col min="11" max="11" width="2.6640625" style="182" customWidth="1"/>
    <col min="12" max="12" width="15.5546875" style="182" customWidth="1"/>
    <col min="13" max="13" width="2.77734375" style="247" hidden="1" customWidth="1"/>
    <col min="14" max="14" width="10" style="79" bestFit="1" customWidth="1"/>
    <col min="15" max="15" width="9.77734375" style="217"/>
    <col min="16" max="16384" width="9.77734375" style="79"/>
  </cols>
  <sheetData>
    <row r="1" spans="1:17" ht="22.9" customHeight="1">
      <c r="A1" s="213"/>
      <c r="B1" s="11" t="s">
        <v>164</v>
      </c>
      <c r="C1" s="214"/>
      <c r="D1" s="215"/>
      <c r="E1" s="215"/>
      <c r="F1" s="215"/>
      <c r="G1" s="215"/>
      <c r="H1" s="40"/>
      <c r="I1" s="40"/>
      <c r="J1" s="215"/>
      <c r="K1" s="215"/>
      <c r="L1" s="215"/>
      <c r="M1" s="216"/>
    </row>
    <row r="2" spans="1:17" ht="26.25" customHeight="1">
      <c r="A2" s="213"/>
      <c r="B2" s="188" t="s">
        <v>168</v>
      </c>
      <c r="C2" s="214"/>
      <c r="D2" s="215"/>
      <c r="E2" s="215"/>
      <c r="F2" s="215"/>
      <c r="G2" s="215"/>
      <c r="H2" s="40"/>
      <c r="I2" s="40"/>
      <c r="J2" s="215"/>
      <c r="K2" s="215"/>
      <c r="L2" s="215"/>
      <c r="M2" s="216"/>
    </row>
    <row r="3" spans="1:17" ht="25.5" customHeight="1">
      <c r="A3" s="218"/>
      <c r="B3" s="339" t="s">
        <v>18</v>
      </c>
      <c r="C3" s="340"/>
      <c r="D3" s="723">
        <v>2020</v>
      </c>
      <c r="E3" s="341"/>
      <c r="F3" s="725">
        <v>2021</v>
      </c>
      <c r="G3" s="341"/>
      <c r="H3" s="725">
        <v>2022</v>
      </c>
      <c r="I3" s="341"/>
      <c r="J3" s="725">
        <v>2023</v>
      </c>
      <c r="K3" s="341"/>
      <c r="L3" s="725" t="s">
        <v>156</v>
      </c>
      <c r="M3" s="297"/>
    </row>
    <row r="4" spans="1:17">
      <c r="A4" s="218"/>
      <c r="B4" s="342" t="s">
        <v>16</v>
      </c>
      <c r="C4" s="343"/>
      <c r="D4" s="724"/>
      <c r="E4" s="344"/>
      <c r="F4" s="726"/>
      <c r="G4" s="344"/>
      <c r="H4" s="726"/>
      <c r="I4" s="344"/>
      <c r="J4" s="726"/>
      <c r="K4" s="344"/>
      <c r="L4" s="726"/>
      <c r="M4" s="298"/>
    </row>
    <row r="5" spans="1:17" s="172" customFormat="1">
      <c r="A5" s="219"/>
      <c r="B5" s="220" t="s">
        <v>141</v>
      </c>
      <c r="C5" s="221"/>
      <c r="D5" s="222"/>
      <c r="E5" s="54"/>
      <c r="F5" s="222"/>
      <c r="G5" s="54"/>
      <c r="H5" s="54"/>
      <c r="I5" s="54"/>
      <c r="J5" s="54"/>
      <c r="K5" s="54"/>
      <c r="L5" s="54"/>
      <c r="M5" s="223"/>
      <c r="O5" s="217"/>
    </row>
    <row r="6" spans="1:17" s="172" customFormat="1">
      <c r="A6" s="219" t="s">
        <v>19</v>
      </c>
      <c r="B6" s="147" t="s">
        <v>17</v>
      </c>
      <c r="C6" s="224" t="s">
        <v>40</v>
      </c>
      <c r="D6" s="222"/>
      <c r="E6" s="54"/>
      <c r="F6" s="222"/>
      <c r="G6" s="54"/>
      <c r="H6" s="54"/>
      <c r="I6" s="54"/>
      <c r="J6" s="54"/>
      <c r="K6" s="54"/>
      <c r="L6" s="54"/>
      <c r="M6" s="223"/>
      <c r="O6" s="217"/>
    </row>
    <row r="7" spans="1:17" s="172" customFormat="1">
      <c r="A7" s="219"/>
      <c r="B7" s="147" t="s">
        <v>14</v>
      </c>
      <c r="C7" s="225"/>
      <c r="D7" s="222"/>
      <c r="E7" s="56"/>
      <c r="F7" s="222"/>
      <c r="G7" s="56"/>
      <c r="H7" s="54"/>
      <c r="I7" s="56"/>
      <c r="J7" s="54"/>
      <c r="K7" s="56"/>
      <c r="L7" s="54"/>
      <c r="M7" s="223"/>
      <c r="N7" s="205"/>
      <c r="O7" s="217"/>
      <c r="Q7" s="188"/>
    </row>
    <row r="8" spans="1:17" s="172" customFormat="1">
      <c r="A8" s="219"/>
      <c r="B8" s="147" t="s">
        <v>15</v>
      </c>
      <c r="C8" s="225"/>
      <c r="D8" s="222"/>
      <c r="E8" s="56"/>
      <c r="F8" s="222"/>
      <c r="G8" s="56"/>
      <c r="H8" s="54"/>
      <c r="I8" s="56"/>
      <c r="J8" s="54"/>
      <c r="K8" s="56"/>
      <c r="L8" s="54"/>
      <c r="M8" s="223"/>
      <c r="O8" s="217"/>
    </row>
    <row r="9" spans="1:17" s="172" customFormat="1">
      <c r="A9" s="219"/>
      <c r="B9" s="150" t="s">
        <v>12</v>
      </c>
      <c r="C9" s="226" t="s">
        <v>39</v>
      </c>
      <c r="D9" s="227"/>
      <c r="E9" s="228"/>
      <c r="F9" s="227"/>
      <c r="G9" s="228"/>
      <c r="H9" s="229"/>
      <c r="I9" s="228"/>
      <c r="J9" s="229"/>
      <c r="K9" s="228"/>
      <c r="L9" s="229"/>
      <c r="M9" s="230"/>
      <c r="O9" s="217"/>
    </row>
    <row r="10" spans="1:17" s="172" customFormat="1">
      <c r="A10" s="219"/>
      <c r="B10" s="220" t="s">
        <v>142</v>
      </c>
      <c r="C10" s="221"/>
      <c r="D10" s="222"/>
      <c r="E10" s="61"/>
      <c r="F10" s="222"/>
      <c r="G10" s="61"/>
      <c r="H10" s="54"/>
      <c r="I10" s="61"/>
      <c r="J10" s="54"/>
      <c r="K10" s="61"/>
      <c r="L10" s="54"/>
      <c r="M10" s="223"/>
    </row>
    <row r="11" spans="1:17" s="172" customFormat="1">
      <c r="A11" s="219"/>
      <c r="B11" s="147" t="s">
        <v>17</v>
      </c>
      <c r="C11" s="224" t="s">
        <v>40</v>
      </c>
      <c r="D11" s="222"/>
      <c r="E11" s="54"/>
      <c r="F11" s="222"/>
      <c r="G11" s="54"/>
      <c r="H11" s="54"/>
      <c r="I11" s="54"/>
      <c r="J11" s="54"/>
      <c r="K11" s="54"/>
      <c r="L11" s="54"/>
      <c r="M11" s="223"/>
      <c r="O11" s="217"/>
    </row>
    <row r="12" spans="1:17" s="172" customFormat="1">
      <c r="A12" s="219"/>
      <c r="B12" s="147" t="s">
        <v>14</v>
      </c>
      <c r="C12" s="225"/>
      <c r="D12" s="222"/>
      <c r="E12" s="56"/>
      <c r="F12" s="222"/>
      <c r="G12" s="56"/>
      <c r="H12" s="54"/>
      <c r="I12" s="56"/>
      <c r="J12" s="54"/>
      <c r="K12" s="56"/>
      <c r="L12" s="54"/>
      <c r="M12" s="223"/>
      <c r="O12" s="217"/>
    </row>
    <row r="13" spans="1:17" s="172" customFormat="1">
      <c r="A13" s="219"/>
      <c r="B13" s="147" t="s">
        <v>15</v>
      </c>
      <c r="C13" s="225"/>
      <c r="D13" s="222"/>
      <c r="E13" s="56"/>
      <c r="F13" s="222"/>
      <c r="G13" s="56"/>
      <c r="H13" s="54"/>
      <c r="I13" s="56"/>
      <c r="J13" s="54"/>
      <c r="K13" s="56"/>
      <c r="L13" s="54"/>
      <c r="M13" s="223"/>
      <c r="O13" s="217"/>
    </row>
    <row r="14" spans="1:17" s="172" customFormat="1">
      <c r="A14" s="219"/>
      <c r="B14" s="150" t="s">
        <v>12</v>
      </c>
      <c r="C14" s="226" t="s">
        <v>39</v>
      </c>
      <c r="D14" s="227">
        <f>SUM(D11:D13)</f>
        <v>0</v>
      </c>
      <c r="E14" s="228"/>
      <c r="F14" s="227">
        <f>SUM(F11:F13)</f>
        <v>0</v>
      </c>
      <c r="G14" s="228"/>
      <c r="H14" s="229">
        <f>SUM(H11:H13)</f>
        <v>0</v>
      </c>
      <c r="I14" s="228"/>
      <c r="J14" s="229">
        <f>SUM(J11:J13)</f>
        <v>0</v>
      </c>
      <c r="K14" s="228"/>
      <c r="L14" s="229">
        <f>SUM(L11:L13)</f>
        <v>0</v>
      </c>
      <c r="M14" s="230"/>
      <c r="O14" s="217"/>
    </row>
    <row r="15" spans="1:17" s="172" customFormat="1">
      <c r="A15" s="219"/>
      <c r="B15" s="220" t="s">
        <v>143</v>
      </c>
      <c r="C15" s="221"/>
      <c r="D15" s="222"/>
      <c r="E15" s="61"/>
      <c r="F15" s="222"/>
      <c r="G15" s="61"/>
      <c r="H15" s="54"/>
      <c r="I15" s="61"/>
      <c r="J15" s="54"/>
      <c r="K15" s="61"/>
      <c r="L15" s="54"/>
      <c r="M15" s="223"/>
    </row>
    <row r="16" spans="1:17" s="172" customFormat="1">
      <c r="A16" s="219"/>
      <c r="B16" s="147" t="s">
        <v>17</v>
      </c>
      <c r="C16" s="224" t="s">
        <v>40</v>
      </c>
      <c r="D16" s="222"/>
      <c r="E16" s="54"/>
      <c r="F16" s="222"/>
      <c r="G16" s="54"/>
      <c r="H16" s="54"/>
      <c r="I16" s="54"/>
      <c r="J16" s="54"/>
      <c r="K16" s="54"/>
      <c r="L16" s="54"/>
      <c r="M16" s="223"/>
      <c r="N16" s="207"/>
      <c r="O16" s="217"/>
    </row>
    <row r="17" spans="1:19" s="172" customFormat="1">
      <c r="A17" s="219"/>
      <c r="B17" s="147" t="s">
        <v>14</v>
      </c>
      <c r="C17" s="231"/>
      <c r="D17" s="222"/>
      <c r="E17" s="54"/>
      <c r="F17" s="222"/>
      <c r="G17" s="54"/>
      <c r="H17" s="232"/>
      <c r="I17" s="54"/>
      <c r="J17" s="232"/>
      <c r="K17" s="54"/>
      <c r="L17" s="232"/>
      <c r="M17" s="223"/>
      <c r="N17" s="207"/>
      <c r="O17" s="217"/>
    </row>
    <row r="18" spans="1:19" s="172" customFormat="1">
      <c r="A18" s="219"/>
      <c r="B18" s="147" t="s">
        <v>15</v>
      </c>
      <c r="C18" s="225"/>
      <c r="D18" s="222"/>
      <c r="E18" s="56"/>
      <c r="F18" s="222"/>
      <c r="G18" s="56"/>
      <c r="H18" s="54"/>
      <c r="I18" s="56"/>
      <c r="J18" s="54"/>
      <c r="K18" s="56"/>
      <c r="L18" s="54"/>
      <c r="M18" s="223"/>
      <c r="N18" s="207"/>
      <c r="O18" s="217"/>
    </row>
    <row r="19" spans="1:19" s="172" customFormat="1">
      <c r="A19" s="219"/>
      <c r="B19" s="150" t="s">
        <v>12</v>
      </c>
      <c r="C19" s="226" t="s">
        <v>39</v>
      </c>
      <c r="D19" s="227">
        <f>SUM(D16:D18)</f>
        <v>0</v>
      </c>
      <c r="E19" s="228"/>
      <c r="F19" s="227">
        <f>SUM(F16:F18)</f>
        <v>0</v>
      </c>
      <c r="G19" s="228"/>
      <c r="H19" s="229">
        <f>SUM(H16:H18)</f>
        <v>0</v>
      </c>
      <c r="I19" s="228"/>
      <c r="J19" s="229">
        <f>SUM(J16:J18)</f>
        <v>0</v>
      </c>
      <c r="K19" s="228"/>
      <c r="L19" s="229">
        <f>SUM(L16:L18)</f>
        <v>0</v>
      </c>
      <c r="M19" s="230"/>
      <c r="O19" s="217"/>
    </row>
    <row r="20" spans="1:19" s="172" customFormat="1">
      <c r="A20" s="219"/>
      <c r="B20" s="220" t="s">
        <v>144</v>
      </c>
      <c r="C20" s="221"/>
      <c r="D20" s="222"/>
      <c r="E20" s="61"/>
      <c r="F20" s="222"/>
      <c r="G20" s="61"/>
      <c r="H20" s="54"/>
      <c r="I20" s="61"/>
      <c r="J20" s="54"/>
      <c r="K20" s="61"/>
      <c r="L20" s="54"/>
      <c r="M20" s="223"/>
      <c r="Q20" s="172">
        <v>8206</v>
      </c>
      <c r="S20" s="172">
        <v>8355</v>
      </c>
    </row>
    <row r="21" spans="1:19" s="172" customFormat="1">
      <c r="A21" s="210"/>
      <c r="B21" s="147" t="s">
        <v>17</v>
      </c>
      <c r="C21" s="224" t="s">
        <v>40</v>
      </c>
      <c r="D21" s="222"/>
      <c r="E21" s="54"/>
      <c r="F21" s="222"/>
      <c r="G21" s="54"/>
      <c r="H21" s="54"/>
      <c r="I21" s="54"/>
      <c r="J21" s="54"/>
      <c r="K21" s="54"/>
      <c r="L21" s="54"/>
      <c r="M21" s="223"/>
      <c r="O21" s="217"/>
    </row>
    <row r="22" spans="1:19" s="172" customFormat="1">
      <c r="A22" s="210"/>
      <c r="B22" s="147" t="s">
        <v>14</v>
      </c>
      <c r="C22" s="225"/>
      <c r="D22" s="232"/>
      <c r="E22" s="54"/>
      <c r="F22" s="232"/>
      <c r="G22" s="222"/>
      <c r="H22" s="232"/>
      <c r="I22" s="222"/>
      <c r="J22" s="232"/>
      <c r="K22" s="222"/>
      <c r="L22" s="232"/>
      <c r="M22" s="223"/>
      <c r="O22" s="217"/>
    </row>
    <row r="23" spans="1:19" s="172" customFormat="1">
      <c r="A23" s="210"/>
      <c r="B23" s="147" t="s">
        <v>15</v>
      </c>
      <c r="C23" s="225"/>
      <c r="D23" s="222"/>
      <c r="E23" s="56"/>
      <c r="F23" s="222"/>
      <c r="G23" s="56"/>
      <c r="H23" s="54"/>
      <c r="I23" s="56"/>
      <c r="J23" s="232"/>
      <c r="K23" s="222"/>
      <c r="L23" s="232"/>
      <c r="M23" s="223"/>
      <c r="O23" s="217"/>
    </row>
    <row r="24" spans="1:19" s="172" customFormat="1">
      <c r="A24" s="210"/>
      <c r="B24" s="150" t="s">
        <v>12</v>
      </c>
      <c r="C24" s="226" t="s">
        <v>39</v>
      </c>
      <c r="D24" s="227">
        <f>SUM(D21:D23)</f>
        <v>0</v>
      </c>
      <c r="E24" s="228"/>
      <c r="F24" s="227">
        <f>SUM(F21:F23)</f>
        <v>0</v>
      </c>
      <c r="G24" s="228"/>
      <c r="H24" s="229">
        <f>SUM(H21:H23)</f>
        <v>0</v>
      </c>
      <c r="I24" s="228"/>
      <c r="J24" s="229">
        <f>SUM(J21:J23)</f>
        <v>0</v>
      </c>
      <c r="K24" s="228"/>
      <c r="L24" s="229">
        <f>SUM(L21:L23)</f>
        <v>0</v>
      </c>
      <c r="M24" s="230"/>
      <c r="O24" s="217"/>
      <c r="Q24" s="172">
        <v>1474100</v>
      </c>
      <c r="S24" s="172">
        <v>1420306</v>
      </c>
    </row>
    <row r="25" spans="1:19" s="172" customFormat="1">
      <c r="A25" s="210"/>
      <c r="B25" s="220" t="s">
        <v>145</v>
      </c>
      <c r="C25" s="221"/>
      <c r="D25" s="222"/>
      <c r="E25" s="61"/>
      <c r="F25" s="222"/>
      <c r="G25" s="61"/>
      <c r="H25" s="54"/>
      <c r="I25" s="61"/>
      <c r="J25" s="54"/>
      <c r="K25" s="61"/>
      <c r="L25" s="54"/>
      <c r="M25" s="223"/>
      <c r="O25" s="217"/>
      <c r="Q25" s="172">
        <v>97641</v>
      </c>
      <c r="S25" s="172">
        <v>98058</v>
      </c>
    </row>
    <row r="26" spans="1:19" s="172" customFormat="1">
      <c r="A26" s="210"/>
      <c r="B26" s="147" t="s">
        <v>17</v>
      </c>
      <c r="C26" s="224" t="s">
        <v>40</v>
      </c>
      <c r="D26" s="222"/>
      <c r="E26" s="54"/>
      <c r="F26" s="222"/>
      <c r="G26" s="54"/>
      <c r="H26" s="54"/>
      <c r="I26" s="54"/>
      <c r="J26" s="54"/>
      <c r="K26" s="54"/>
      <c r="L26" s="54"/>
      <c r="M26" s="223"/>
      <c r="O26" s="217"/>
      <c r="Q26" s="172">
        <v>225000</v>
      </c>
      <c r="S26" s="172">
        <v>226072</v>
      </c>
    </row>
    <row r="27" spans="1:19" s="172" customFormat="1">
      <c r="A27" s="210"/>
      <c r="B27" s="147" t="s">
        <v>14</v>
      </c>
      <c r="C27" s="225"/>
      <c r="D27" s="222"/>
      <c r="E27" s="56"/>
      <c r="F27" s="222"/>
      <c r="G27" s="56"/>
      <c r="H27" s="54"/>
      <c r="I27" s="56"/>
      <c r="J27" s="54"/>
      <c r="K27" s="56"/>
      <c r="L27" s="54"/>
      <c r="M27" s="223"/>
    </row>
    <row r="28" spans="1:19" s="172" customFormat="1">
      <c r="A28" s="210"/>
      <c r="B28" s="147" t="s">
        <v>15</v>
      </c>
      <c r="C28" s="225"/>
      <c r="D28" s="222"/>
      <c r="E28" s="56"/>
      <c r="F28" s="222"/>
      <c r="G28" s="56"/>
      <c r="H28" s="54"/>
      <c r="I28" s="56"/>
      <c r="J28" s="54"/>
      <c r="K28" s="56"/>
      <c r="L28" s="54"/>
      <c r="M28" s="223"/>
      <c r="O28" s="217"/>
    </row>
    <row r="29" spans="1:19" s="172" customFormat="1">
      <c r="A29" s="210"/>
      <c r="B29" s="165" t="s">
        <v>12</v>
      </c>
      <c r="C29" s="233" t="s">
        <v>39</v>
      </c>
      <c r="D29" s="234">
        <f>SUM(D26:D28)</f>
        <v>0</v>
      </c>
      <c r="E29" s="235"/>
      <c r="F29" s="234">
        <f>SUM(F26:F28)</f>
        <v>0</v>
      </c>
      <c r="G29" s="235"/>
      <c r="H29" s="236">
        <f>SUM(H26:H28)</f>
        <v>0</v>
      </c>
      <c r="I29" s="235"/>
      <c r="J29" s="236">
        <f>SUM(J26:J28)</f>
        <v>0</v>
      </c>
      <c r="K29" s="235"/>
      <c r="L29" s="236">
        <f>SUM(L26:L28)</f>
        <v>0</v>
      </c>
      <c r="M29" s="237"/>
      <c r="N29" s="210"/>
      <c r="O29" s="217"/>
    </row>
    <row r="30" spans="1:19" s="172" customFormat="1" ht="60.75" customHeight="1">
      <c r="A30" s="210"/>
      <c r="D30" s="238" t="s">
        <v>147</v>
      </c>
      <c r="F30" s="239"/>
      <c r="H30" s="240" t="s">
        <v>146</v>
      </c>
      <c r="J30" s="241"/>
      <c r="K30" s="241"/>
      <c r="M30" s="77"/>
      <c r="O30" s="217"/>
    </row>
    <row r="31" spans="1:19" s="172" customFormat="1" ht="24" customHeight="1">
      <c r="A31" s="210"/>
      <c r="B31" s="242"/>
      <c r="C31" s="242"/>
      <c r="F31" s="9"/>
      <c r="G31" s="9"/>
      <c r="I31" s="9"/>
      <c r="J31" s="241"/>
      <c r="K31" s="241"/>
      <c r="L31" s="241"/>
      <c r="M31" s="243"/>
      <c r="O31" s="217"/>
    </row>
    <row r="32" spans="1:19">
      <c r="D32" s="245"/>
      <c r="I32" s="172"/>
    </row>
    <row r="33" spans="4:12">
      <c r="D33" s="245"/>
      <c r="I33" s="172"/>
    </row>
    <row r="34" spans="4:12" ht="22.5">
      <c r="D34" s="248">
        <v>2020</v>
      </c>
      <c r="F34" s="182">
        <v>2021</v>
      </c>
      <c r="H34" s="246">
        <v>2022</v>
      </c>
      <c r="J34" s="182">
        <v>2023</v>
      </c>
      <c r="L34" s="300" t="s">
        <v>150</v>
      </c>
    </row>
    <row r="36" spans="4:12">
      <c r="F36" s="183" t="s">
        <v>81</v>
      </c>
    </row>
    <row r="65" ht="45.75" customHeight="1"/>
    <row r="66" ht="45.75" customHeight="1"/>
  </sheetData>
  <mergeCells count="5">
    <mergeCell ref="D3:D4"/>
    <mergeCell ref="L3:L4"/>
    <mergeCell ref="J3:J4"/>
    <mergeCell ref="H3:H4"/>
    <mergeCell ref="F3:F4"/>
  </mergeCells>
  <phoneticPr fontId="0" type="noConversion"/>
  <printOptions horizontalCentered="1"/>
  <pageMargins left="0.25" right="0.25" top="0.75" bottom="0.75" header="0.3" footer="0.3"/>
  <pageSetup paperSize="9" scale="7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66"/>
  <sheetViews>
    <sheetView view="pageBreakPreview" zoomScale="85" zoomScaleNormal="70" zoomScaleSheetLayoutView="85" workbookViewId="0">
      <selection activeCell="L12" sqref="L12"/>
    </sheetView>
  </sheetViews>
  <sheetFormatPr defaultRowHeight="20.25"/>
  <cols>
    <col min="1" max="1" width="5.77734375" style="180" customWidth="1"/>
    <col min="2" max="2" width="20.5546875" style="180" customWidth="1"/>
    <col min="3" max="3" width="22" style="181" customWidth="1"/>
    <col min="4" max="4" width="20.5546875" style="180" customWidth="1"/>
    <col min="5" max="5" width="19.5546875" style="181" customWidth="1"/>
    <col min="6" max="6" width="25.6640625" style="182" customWidth="1"/>
    <col min="7" max="9" width="8.88671875" style="79"/>
    <col min="10" max="10" width="15.5546875" style="79" customWidth="1"/>
    <col min="11" max="11" width="0" style="79" hidden="1" customWidth="1"/>
    <col min="12" max="16384" width="8.88671875" style="79"/>
  </cols>
  <sheetData>
    <row r="1" spans="1:6" ht="48.75" customHeight="1">
      <c r="A1" s="720" t="s">
        <v>169</v>
      </c>
      <c r="B1" s="721"/>
      <c r="C1" s="721"/>
      <c r="D1" s="721"/>
      <c r="E1" s="721"/>
      <c r="F1" s="722"/>
    </row>
    <row r="2" spans="1:6">
      <c r="A2" s="249" t="s">
        <v>170</v>
      </c>
      <c r="B2" s="131"/>
      <c r="C2" s="132"/>
      <c r="D2" s="132"/>
      <c r="E2" s="133"/>
      <c r="F2" s="134"/>
    </row>
    <row r="3" spans="1:6" ht="18">
      <c r="A3" s="335" t="s">
        <v>18</v>
      </c>
      <c r="B3" s="302"/>
      <c r="C3" s="712">
        <v>2022</v>
      </c>
      <c r="D3" s="714">
        <v>2023</v>
      </c>
      <c r="E3" s="716" t="s">
        <v>155</v>
      </c>
      <c r="F3" s="718" t="s">
        <v>61</v>
      </c>
    </row>
    <row r="4" spans="1:6" ht="18">
      <c r="A4" s="336" t="s">
        <v>16</v>
      </c>
      <c r="B4" s="336"/>
      <c r="C4" s="713"/>
      <c r="D4" s="715"/>
      <c r="E4" s="717"/>
      <c r="F4" s="719"/>
    </row>
    <row r="5" spans="1:6">
      <c r="A5" s="291" t="s">
        <v>141</v>
      </c>
      <c r="B5" s="292"/>
      <c r="C5" s="135"/>
      <c r="D5" s="136"/>
      <c r="E5" s="51"/>
      <c r="F5" s="137"/>
    </row>
    <row r="6" spans="1:6">
      <c r="A6" s="138"/>
      <c r="B6" s="139" t="s">
        <v>153</v>
      </c>
      <c r="C6" s="135"/>
      <c r="D6" s="136"/>
      <c r="E6" s="140"/>
      <c r="F6" s="141"/>
    </row>
    <row r="7" spans="1:6">
      <c r="B7" s="332" t="s">
        <v>14</v>
      </c>
      <c r="C7" s="143"/>
      <c r="D7" s="144"/>
      <c r="E7" s="145"/>
      <c r="F7" s="146"/>
    </row>
    <row r="8" spans="1:6">
      <c r="B8" s="333" t="s">
        <v>15</v>
      </c>
      <c r="C8" s="143"/>
      <c r="D8" s="144"/>
      <c r="E8" s="148"/>
      <c r="F8" s="149"/>
    </row>
    <row r="9" spans="1:6">
      <c r="A9" s="150"/>
      <c r="B9" s="151" t="s">
        <v>154</v>
      </c>
      <c r="C9" s="152">
        <f>SUM(C6:C8)</f>
        <v>0</v>
      </c>
      <c r="D9" s="153">
        <f>SUM(D6:D8)</f>
        <v>0</v>
      </c>
      <c r="E9" s="153">
        <f>SUM(E6:E8)</f>
        <v>0</v>
      </c>
      <c r="F9" s="337">
        <f>SUM(F6:F8)</f>
        <v>0</v>
      </c>
    </row>
    <row r="10" spans="1:6">
      <c r="A10" s="156" t="s">
        <v>142</v>
      </c>
      <c r="B10" s="157"/>
      <c r="C10" s="143"/>
      <c r="D10" s="144"/>
      <c r="E10" s="148"/>
      <c r="F10" s="158"/>
    </row>
    <row r="11" spans="1:6">
      <c r="A11" s="142"/>
      <c r="B11" s="139" t="s">
        <v>153</v>
      </c>
      <c r="C11" s="143"/>
      <c r="D11" s="144"/>
      <c r="E11" s="145"/>
      <c r="F11" s="146"/>
    </row>
    <row r="12" spans="1:6">
      <c r="A12" s="142"/>
      <c r="B12" s="332" t="s">
        <v>14</v>
      </c>
      <c r="C12" s="143"/>
      <c r="D12" s="144"/>
      <c r="E12" s="148"/>
      <c r="F12" s="146"/>
    </row>
    <row r="13" spans="1:6">
      <c r="A13" s="147"/>
      <c r="B13" s="333" t="s">
        <v>15</v>
      </c>
      <c r="C13" s="143"/>
      <c r="D13" s="144"/>
      <c r="E13" s="159"/>
      <c r="F13" s="149"/>
    </row>
    <row r="14" spans="1:6">
      <c r="A14" s="150"/>
      <c r="B14" s="151" t="s">
        <v>154</v>
      </c>
      <c r="C14" s="152">
        <f>SUM(C11:C13)</f>
        <v>0</v>
      </c>
      <c r="D14" s="153">
        <f>SUM(D11:D13)</f>
        <v>0</v>
      </c>
      <c r="E14" s="154">
        <f>+D14-C14</f>
        <v>0</v>
      </c>
      <c r="F14" s="155" t="e">
        <f>((D14/C14)-1)*100</f>
        <v>#DIV/0!</v>
      </c>
    </row>
    <row r="15" spans="1:6">
      <c r="A15" s="156" t="s">
        <v>143</v>
      </c>
      <c r="B15" s="157"/>
      <c r="C15" s="143"/>
      <c r="D15" s="144"/>
      <c r="E15" s="148"/>
      <c r="F15" s="158"/>
    </row>
    <row r="16" spans="1:6">
      <c r="A16" s="142"/>
      <c r="B16" s="139" t="s">
        <v>153</v>
      </c>
      <c r="C16" s="143"/>
      <c r="D16" s="144"/>
      <c r="E16" s="145"/>
      <c r="F16" s="146"/>
    </row>
    <row r="17" spans="1:6">
      <c r="A17" s="142"/>
      <c r="B17" s="332" t="s">
        <v>14</v>
      </c>
      <c r="C17" s="143"/>
      <c r="D17" s="144"/>
      <c r="E17" s="145"/>
      <c r="F17" s="146"/>
    </row>
    <row r="18" spans="1:6">
      <c r="A18" s="147"/>
      <c r="B18" s="333" t="s">
        <v>15</v>
      </c>
      <c r="C18" s="143"/>
      <c r="D18" s="144"/>
      <c r="E18" s="148"/>
      <c r="F18" s="149"/>
    </row>
    <row r="19" spans="1:6">
      <c r="A19" s="150"/>
      <c r="B19" s="151" t="s">
        <v>154</v>
      </c>
      <c r="C19" s="152">
        <f>SUM(C16:C18)</f>
        <v>0</v>
      </c>
      <c r="D19" s="153">
        <f>SUM(D16:D18)</f>
        <v>0</v>
      </c>
      <c r="E19" s="154">
        <f>+D19-C19</f>
        <v>0</v>
      </c>
      <c r="F19" s="155" t="e">
        <f>((D19/C19)-1)*100</f>
        <v>#DIV/0!</v>
      </c>
    </row>
    <row r="20" spans="1:6">
      <c r="A20" s="156" t="s">
        <v>144</v>
      </c>
      <c r="B20" s="157"/>
      <c r="C20" s="143"/>
      <c r="D20" s="144"/>
      <c r="E20" s="148"/>
      <c r="F20" s="158"/>
    </row>
    <row r="21" spans="1:6">
      <c r="A21" s="142"/>
      <c r="B21" s="139" t="s">
        <v>153</v>
      </c>
      <c r="C21" s="160"/>
      <c r="D21" s="161"/>
      <c r="E21" s="162"/>
      <c r="F21" s="146"/>
    </row>
    <row r="22" spans="1:6">
      <c r="A22" s="142"/>
      <c r="B22" s="332" t="s">
        <v>14</v>
      </c>
      <c r="C22" s="163"/>
      <c r="D22" s="164"/>
      <c r="E22" s="145"/>
      <c r="F22" s="146"/>
    </row>
    <row r="23" spans="1:6">
      <c r="A23" s="147"/>
      <c r="B23" s="333" t="s">
        <v>15</v>
      </c>
      <c r="C23" s="143"/>
      <c r="D23" s="144"/>
      <c r="E23" s="148"/>
      <c r="F23" s="149"/>
    </row>
    <row r="24" spans="1:6">
      <c r="A24" s="150"/>
      <c r="B24" s="151" t="s">
        <v>154</v>
      </c>
      <c r="C24" s="152">
        <f>SUM(C21:C23)</f>
        <v>0</v>
      </c>
      <c r="D24" s="153">
        <f>SUM(D21:D23)</f>
        <v>0</v>
      </c>
      <c r="E24" s="154">
        <f>+D24-C24</f>
        <v>0</v>
      </c>
      <c r="F24" s="155" t="e">
        <f>((D24/C24)-1)*100</f>
        <v>#DIV/0!</v>
      </c>
    </row>
    <row r="25" spans="1:6">
      <c r="A25" s="156" t="s">
        <v>145</v>
      </c>
      <c r="B25" s="157"/>
      <c r="C25" s="143"/>
      <c r="D25" s="144"/>
      <c r="E25" s="148"/>
      <c r="F25" s="158"/>
    </row>
    <row r="26" spans="1:6">
      <c r="A26" s="142"/>
      <c r="B26" s="139" t="s">
        <v>153</v>
      </c>
      <c r="C26" s="143"/>
      <c r="D26" s="144"/>
      <c r="E26" s="145"/>
      <c r="F26" s="146"/>
    </row>
    <row r="27" spans="1:6">
      <c r="A27" s="142"/>
      <c r="B27" s="332" t="s">
        <v>14</v>
      </c>
      <c r="C27" s="143"/>
      <c r="D27" s="144"/>
      <c r="E27" s="145"/>
      <c r="F27" s="146"/>
    </row>
    <row r="28" spans="1:6">
      <c r="A28" s="147"/>
      <c r="B28" s="333" t="s">
        <v>15</v>
      </c>
      <c r="C28" s="143"/>
      <c r="D28" s="144"/>
      <c r="E28" s="148"/>
      <c r="F28" s="149"/>
    </row>
    <row r="29" spans="1:6">
      <c r="A29" s="165"/>
      <c r="B29" s="166" t="s">
        <v>154</v>
      </c>
      <c r="C29" s="167">
        <f>SUM(C26:C28)</f>
        <v>0</v>
      </c>
      <c r="D29" s="168">
        <f>SUM(D26:D28)</f>
        <v>0</v>
      </c>
      <c r="E29" s="169">
        <f>+D29-C29</f>
        <v>0</v>
      </c>
      <c r="F29" s="170" t="e">
        <f>((D29/C29)-1)*100</f>
        <v>#DIV/0!</v>
      </c>
    </row>
    <row r="30" spans="1:6" ht="60.75" customHeight="1">
      <c r="A30" s="171"/>
      <c r="B30" s="334"/>
      <c r="C30" s="71"/>
      <c r="D30" s="172"/>
      <c r="E30" s="173"/>
      <c r="F30" s="174"/>
    </row>
    <row r="31" spans="1:6">
      <c r="A31" s="175"/>
      <c r="B31" s="176"/>
      <c r="C31" s="177"/>
      <c r="D31" s="176"/>
      <c r="E31" s="178"/>
      <c r="F31" s="179"/>
    </row>
    <row r="34" spans="4:10" ht="22.5">
      <c r="F34" s="182">
        <v>2022</v>
      </c>
      <c r="H34" s="79">
        <v>2023</v>
      </c>
      <c r="J34" s="299" t="s">
        <v>150</v>
      </c>
    </row>
    <row r="38" spans="4:10">
      <c r="D38" s="180" t="s">
        <v>118</v>
      </c>
    </row>
    <row r="40" spans="4:10">
      <c r="D40" s="183"/>
    </row>
    <row r="65" ht="45.75" customHeight="1"/>
    <row r="66" ht="45.75" customHeight="1"/>
  </sheetData>
  <mergeCells count="5">
    <mergeCell ref="A1:F1"/>
    <mergeCell ref="C3:C4"/>
    <mergeCell ref="D3:D4"/>
    <mergeCell ref="E3:E4"/>
    <mergeCell ref="F3:F4"/>
  </mergeCells>
  <printOptions horizontalCentered="1"/>
  <pageMargins left="0.25" right="0.25" top="0.75" bottom="0.75" header="0.3" footer="0.3"/>
  <pageSetup paperSize="9" scale="6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N52"/>
  <sheetViews>
    <sheetView showGridLines="0" view="pageBreakPreview" zoomScale="70" zoomScaleNormal="80" zoomScaleSheetLayoutView="70" zoomScalePageLayoutView="55" workbookViewId="0">
      <selection activeCell="AC46" sqref="AC46"/>
    </sheetView>
  </sheetViews>
  <sheetFormatPr defaultRowHeight="27.75" customHeight="1"/>
  <cols>
    <col min="1" max="1" width="5.109375" style="428" customWidth="1"/>
    <col min="2" max="2" width="22.88671875" style="428" customWidth="1"/>
    <col min="3" max="6" width="30.77734375" style="428" customWidth="1"/>
    <col min="7" max="7" width="11" style="428" bestFit="1" customWidth="1"/>
    <col min="8" max="8" width="12.44140625" style="428" bestFit="1" customWidth="1"/>
    <col min="9" max="9" width="8.88671875" style="428"/>
    <col min="10" max="10" width="15.5546875" style="428" customWidth="1"/>
    <col min="11" max="11" width="0" style="428" hidden="1" customWidth="1"/>
    <col min="12" max="16384" width="8.88671875" style="428"/>
  </cols>
  <sheetData>
    <row r="2" spans="2:14" s="435" customFormat="1" ht="27.75" customHeight="1">
      <c r="B2" s="733" t="s">
        <v>185</v>
      </c>
      <c r="C2" s="733"/>
      <c r="D2" s="733"/>
      <c r="E2" s="733"/>
      <c r="F2" s="733"/>
    </row>
    <row r="3" spans="2:14" s="400" customFormat="1" ht="27.75" customHeight="1">
      <c r="B3" s="734" t="s">
        <v>285</v>
      </c>
      <c r="C3" s="734"/>
      <c r="D3" s="734"/>
      <c r="E3" s="734"/>
      <c r="F3" s="734"/>
    </row>
    <row r="4" spans="2:14" s="398" customFormat="1" ht="27.75" customHeight="1">
      <c r="B4" s="419" t="s">
        <v>41</v>
      </c>
      <c r="C4" s="730" t="s">
        <v>175</v>
      </c>
      <c r="D4" s="730"/>
      <c r="E4" s="730"/>
      <c r="F4" s="730"/>
      <c r="G4" s="397"/>
    </row>
    <row r="5" spans="2:14" s="398" customFormat="1" ht="27.75" customHeight="1">
      <c r="B5" s="420" t="s">
        <v>42</v>
      </c>
      <c r="C5" s="401">
        <v>2021</v>
      </c>
      <c r="D5" s="401">
        <v>2022</v>
      </c>
      <c r="E5" s="401">
        <v>2023</v>
      </c>
      <c r="F5" s="401" t="s">
        <v>215</v>
      </c>
    </row>
    <row r="6" spans="2:14" s="398" customFormat="1" ht="27.75" customHeight="1">
      <c r="B6" s="402" t="s">
        <v>44</v>
      </c>
      <c r="C6" s="403">
        <v>42</v>
      </c>
      <c r="D6" s="403">
        <v>54</v>
      </c>
      <c r="E6" s="533">
        <v>60</v>
      </c>
      <c r="F6" s="533">
        <v>60</v>
      </c>
    </row>
    <row r="7" spans="2:14" s="398" customFormat="1" ht="27.75" customHeight="1">
      <c r="B7" s="195" t="s">
        <v>45</v>
      </c>
      <c r="C7" s="404">
        <v>4500</v>
      </c>
      <c r="D7" s="404">
        <v>4251</v>
      </c>
      <c r="E7" s="534">
        <v>3865</v>
      </c>
      <c r="F7" s="534">
        <v>3653</v>
      </c>
    </row>
    <row r="8" spans="2:14" s="398" customFormat="1" ht="27.75" customHeight="1">
      <c r="B8" s="402" t="s">
        <v>46</v>
      </c>
      <c r="C8" s="403">
        <v>1036</v>
      </c>
      <c r="D8" s="403">
        <v>867</v>
      </c>
      <c r="E8" s="533">
        <v>656</v>
      </c>
      <c r="F8" s="533">
        <v>703</v>
      </c>
    </row>
    <row r="9" spans="2:14" s="398" customFormat="1" ht="27.75" customHeight="1">
      <c r="B9" s="195" t="s">
        <v>47</v>
      </c>
      <c r="C9" s="404">
        <v>7379</v>
      </c>
      <c r="D9" s="404">
        <v>7324</v>
      </c>
      <c r="E9" s="534">
        <v>7953</v>
      </c>
      <c r="F9" s="534">
        <v>7726</v>
      </c>
    </row>
    <row r="10" spans="2:14" s="398" customFormat="1" ht="27.75" customHeight="1">
      <c r="B10" s="402" t="s">
        <v>48</v>
      </c>
      <c r="C10" s="403">
        <v>2799</v>
      </c>
      <c r="D10" s="403">
        <v>2798</v>
      </c>
      <c r="E10" s="533">
        <v>3194</v>
      </c>
      <c r="F10" s="533">
        <v>3377</v>
      </c>
    </row>
    <row r="11" spans="2:14" s="398" customFormat="1" ht="27.75" customHeight="1">
      <c r="B11" s="195" t="s">
        <v>49</v>
      </c>
      <c r="C11" s="404">
        <v>2535</v>
      </c>
      <c r="D11" s="404">
        <v>2676</v>
      </c>
      <c r="E11" s="534">
        <v>2667</v>
      </c>
      <c r="F11" s="534">
        <v>2484</v>
      </c>
    </row>
    <row r="12" spans="2:14" s="398" customFormat="1" ht="27.75" customHeight="1">
      <c r="B12" s="402" t="s">
        <v>50</v>
      </c>
      <c r="C12" s="403">
        <v>2559</v>
      </c>
      <c r="D12" s="403">
        <v>2563</v>
      </c>
      <c r="E12" s="533">
        <v>2546</v>
      </c>
      <c r="F12" s="533">
        <v>2487</v>
      </c>
    </row>
    <row r="13" spans="2:14" s="398" customFormat="1" ht="27.75" customHeight="1">
      <c r="B13" s="195" t="s">
        <v>51</v>
      </c>
      <c r="C13" s="404">
        <v>3936</v>
      </c>
      <c r="D13" s="404">
        <v>4503</v>
      </c>
      <c r="E13" s="534">
        <v>4512</v>
      </c>
      <c r="F13" s="534">
        <v>4588</v>
      </c>
      <c r="M13" s="405"/>
      <c r="N13" s="405"/>
    </row>
    <row r="14" spans="2:14" s="398" customFormat="1" ht="27.75" customHeight="1">
      <c r="B14" s="402" t="s">
        <v>52</v>
      </c>
      <c r="C14" s="403">
        <v>14018</v>
      </c>
      <c r="D14" s="403">
        <v>14115</v>
      </c>
      <c r="E14" s="533">
        <v>14530</v>
      </c>
      <c r="F14" s="533">
        <v>14175</v>
      </c>
      <c r="M14" s="405"/>
      <c r="N14" s="405"/>
    </row>
    <row r="15" spans="2:14" s="398" customFormat="1" ht="27.75" customHeight="1">
      <c r="B15" s="195" t="s">
        <v>53</v>
      </c>
      <c r="C15" s="404">
        <v>6378</v>
      </c>
      <c r="D15" s="404">
        <v>7075</v>
      </c>
      <c r="E15" s="534">
        <v>6947</v>
      </c>
      <c r="F15" s="534">
        <v>6727</v>
      </c>
      <c r="M15" s="405"/>
      <c r="N15" s="405"/>
    </row>
    <row r="16" spans="2:14" s="398" customFormat="1" ht="27.75" customHeight="1">
      <c r="B16" s="402" t="s">
        <v>54</v>
      </c>
      <c r="C16" s="403">
        <v>4077</v>
      </c>
      <c r="D16" s="403">
        <v>3995</v>
      </c>
      <c r="E16" s="533">
        <v>3795</v>
      </c>
      <c r="F16" s="533">
        <v>3615</v>
      </c>
      <c r="G16" s="406"/>
      <c r="H16" s="407"/>
    </row>
    <row r="17" spans="2:9" s="398" customFormat="1" ht="27.75" customHeight="1">
      <c r="B17" s="195" t="s">
        <v>55</v>
      </c>
      <c r="C17" s="535" t="s">
        <v>77</v>
      </c>
      <c r="D17" s="535" t="s">
        <v>77</v>
      </c>
      <c r="E17" s="535" t="s">
        <v>77</v>
      </c>
      <c r="F17" s="535" t="s">
        <v>77</v>
      </c>
    </row>
    <row r="18" spans="2:9" s="398" customFormat="1" ht="27.75" customHeight="1">
      <c r="B18" s="421" t="s">
        <v>56</v>
      </c>
      <c r="C18" s="728">
        <f>SUM(C6:C17)</f>
        <v>49259</v>
      </c>
      <c r="D18" s="728">
        <f>SUM(D6:D17)</f>
        <v>50221</v>
      </c>
      <c r="E18" s="731">
        <f>SUM(E6:E17)</f>
        <v>50725</v>
      </c>
      <c r="F18" s="731">
        <f>SUM(F6:F17)</f>
        <v>49595</v>
      </c>
    </row>
    <row r="19" spans="2:9" s="398" customFormat="1" ht="27.75" customHeight="1">
      <c r="B19" s="422" t="s">
        <v>57</v>
      </c>
      <c r="C19" s="728"/>
      <c r="D19" s="728"/>
      <c r="E19" s="731"/>
      <c r="F19" s="731"/>
    </row>
    <row r="20" spans="2:9" s="398" customFormat="1" ht="27.75" customHeight="1">
      <c r="B20" s="195" t="s">
        <v>64</v>
      </c>
      <c r="C20" s="203">
        <v>10139</v>
      </c>
      <c r="D20" s="203">
        <v>12855</v>
      </c>
      <c r="E20" s="536">
        <v>13271</v>
      </c>
      <c r="F20" s="536">
        <v>12506</v>
      </c>
    </row>
    <row r="21" spans="2:9" s="398" customFormat="1" ht="27.75" customHeight="1">
      <c r="B21" s="402" t="s">
        <v>62</v>
      </c>
      <c r="C21" s="410">
        <v>7152</v>
      </c>
      <c r="D21" s="410">
        <v>7298</v>
      </c>
      <c r="E21" s="537">
        <v>8569</v>
      </c>
      <c r="F21" s="537">
        <v>8420</v>
      </c>
      <c r="G21" s="397"/>
      <c r="H21" s="423"/>
      <c r="I21" s="424"/>
    </row>
    <row r="22" spans="2:9" s="398" customFormat="1" ht="27.75" customHeight="1">
      <c r="B22" s="425" t="s">
        <v>29</v>
      </c>
      <c r="C22" s="735">
        <f>SUM(C18:C21)</f>
        <v>66550</v>
      </c>
      <c r="D22" s="735">
        <f>SUM(D18:D21)</f>
        <v>70374</v>
      </c>
      <c r="E22" s="732">
        <f>SUM(E18:E21)</f>
        <v>72565</v>
      </c>
      <c r="F22" s="732">
        <f>SUM(F18:F21)</f>
        <v>70521</v>
      </c>
      <c r="H22" s="426"/>
    </row>
    <row r="23" spans="2:9" ht="27.75" customHeight="1">
      <c r="B23" s="427" t="s">
        <v>43</v>
      </c>
      <c r="C23" s="735"/>
      <c r="D23" s="735"/>
      <c r="E23" s="732"/>
      <c r="F23" s="732"/>
    </row>
    <row r="25" spans="2:9" s="433" customFormat="1" ht="27.75" customHeight="1">
      <c r="B25" s="733" t="s">
        <v>186</v>
      </c>
      <c r="C25" s="733"/>
      <c r="D25" s="733"/>
      <c r="E25" s="733"/>
      <c r="F25" s="733"/>
    </row>
    <row r="26" spans="2:9" s="434" customFormat="1" ht="27.75" customHeight="1">
      <c r="B26" s="734" t="s">
        <v>286</v>
      </c>
      <c r="C26" s="734"/>
      <c r="D26" s="734"/>
      <c r="E26" s="734"/>
      <c r="F26" s="734"/>
    </row>
    <row r="27" spans="2:9" ht="27.75" customHeight="1">
      <c r="B27" s="419" t="s">
        <v>41</v>
      </c>
      <c r="C27" s="730" t="s">
        <v>175</v>
      </c>
      <c r="D27" s="730"/>
      <c r="E27" s="730"/>
      <c r="F27" s="730"/>
    </row>
    <row r="28" spans="2:9" ht="27.75" customHeight="1">
      <c r="B28" s="420" t="s">
        <v>42</v>
      </c>
      <c r="C28" s="401">
        <v>2021</v>
      </c>
      <c r="D28" s="401">
        <v>2022</v>
      </c>
      <c r="E28" s="401">
        <v>2023</v>
      </c>
      <c r="F28" s="401" t="s">
        <v>215</v>
      </c>
    </row>
    <row r="29" spans="2:9" ht="27.75" customHeight="1">
      <c r="B29" s="402" t="s">
        <v>44</v>
      </c>
      <c r="C29" s="403">
        <v>3903.529999999997</v>
      </c>
      <c r="D29" s="403">
        <v>5973</v>
      </c>
      <c r="E29" s="533">
        <v>7043</v>
      </c>
      <c r="F29" s="533">
        <v>6825</v>
      </c>
    </row>
    <row r="30" spans="2:9" ht="27.75" customHeight="1">
      <c r="B30" s="195" t="s">
        <v>45</v>
      </c>
      <c r="C30" s="404">
        <v>53011.27883333333</v>
      </c>
      <c r="D30" s="404">
        <v>50576</v>
      </c>
      <c r="E30" s="534">
        <v>49191</v>
      </c>
      <c r="F30" s="534">
        <v>47474</v>
      </c>
    </row>
    <row r="31" spans="2:9" ht="27.75" customHeight="1">
      <c r="B31" s="402" t="s">
        <v>46</v>
      </c>
      <c r="C31" s="403">
        <v>12172</v>
      </c>
      <c r="D31" s="403">
        <v>11948</v>
      </c>
      <c r="E31" s="533">
        <v>11661</v>
      </c>
      <c r="F31" s="533">
        <v>11706</v>
      </c>
    </row>
    <row r="32" spans="2:9" ht="27.75" customHeight="1">
      <c r="B32" s="195" t="s">
        <v>47</v>
      </c>
      <c r="C32" s="404">
        <v>55708</v>
      </c>
      <c r="D32" s="404">
        <v>64945</v>
      </c>
      <c r="E32" s="534">
        <v>70442</v>
      </c>
      <c r="F32" s="534">
        <v>71536</v>
      </c>
    </row>
    <row r="33" spans="2:10" ht="27.75" customHeight="1">
      <c r="B33" s="402" t="s">
        <v>48</v>
      </c>
      <c r="C33" s="403">
        <v>38895</v>
      </c>
      <c r="D33" s="403">
        <v>34895</v>
      </c>
      <c r="E33" s="533">
        <v>33875</v>
      </c>
      <c r="F33" s="533">
        <v>34812</v>
      </c>
      <c r="J33" s="429" t="s">
        <v>216</v>
      </c>
    </row>
    <row r="34" spans="2:10" ht="27.75" customHeight="1">
      <c r="B34" s="195" t="s">
        <v>49</v>
      </c>
      <c r="C34" s="404">
        <v>44486</v>
      </c>
      <c r="D34" s="404">
        <v>46002</v>
      </c>
      <c r="E34" s="534">
        <v>46111</v>
      </c>
      <c r="F34" s="534">
        <v>45799</v>
      </c>
    </row>
    <row r="35" spans="2:10" ht="27.75" customHeight="1">
      <c r="B35" s="402" t="s">
        <v>50</v>
      </c>
      <c r="C35" s="403">
        <v>26095</v>
      </c>
      <c r="D35" s="403">
        <v>25465</v>
      </c>
      <c r="E35" s="533">
        <v>28993</v>
      </c>
      <c r="F35" s="533">
        <v>28949</v>
      </c>
    </row>
    <row r="36" spans="2:10" ht="27.75" customHeight="1">
      <c r="B36" s="195" t="s">
        <v>51</v>
      </c>
      <c r="C36" s="404">
        <v>103936</v>
      </c>
      <c r="D36" s="404">
        <v>107799</v>
      </c>
      <c r="E36" s="534">
        <v>112812</v>
      </c>
      <c r="F36" s="534">
        <v>115402</v>
      </c>
    </row>
    <row r="37" spans="2:10" ht="27.75" customHeight="1">
      <c r="B37" s="402" t="s">
        <v>52</v>
      </c>
      <c r="C37" s="403">
        <v>150453.76931474899</v>
      </c>
      <c r="D37" s="403">
        <v>149062</v>
      </c>
      <c r="E37" s="533">
        <v>138699</v>
      </c>
      <c r="F37" s="533">
        <v>140765</v>
      </c>
    </row>
    <row r="38" spans="2:10" ht="27.75" customHeight="1">
      <c r="B38" s="195" t="s">
        <v>53</v>
      </c>
      <c r="C38" s="404">
        <v>85163</v>
      </c>
      <c r="D38" s="404">
        <v>95419</v>
      </c>
      <c r="E38" s="534">
        <v>95780</v>
      </c>
      <c r="F38" s="534">
        <v>96265</v>
      </c>
    </row>
    <row r="39" spans="2:10" ht="27.75" customHeight="1">
      <c r="B39" s="402" t="s">
        <v>54</v>
      </c>
      <c r="C39" s="403">
        <v>77254</v>
      </c>
      <c r="D39" s="403">
        <v>75720</v>
      </c>
      <c r="E39" s="533">
        <v>71913</v>
      </c>
      <c r="F39" s="533">
        <v>70210</v>
      </c>
    </row>
    <row r="40" spans="2:10" ht="27.75" customHeight="1">
      <c r="B40" s="195" t="s">
        <v>55</v>
      </c>
      <c r="C40" s="404">
        <v>4</v>
      </c>
      <c r="D40" s="535" t="s">
        <v>77</v>
      </c>
      <c r="E40" s="534" t="s">
        <v>77</v>
      </c>
      <c r="F40" s="534" t="s">
        <v>77</v>
      </c>
    </row>
    <row r="41" spans="2:10" ht="27.75" customHeight="1">
      <c r="B41" s="421" t="s">
        <v>56</v>
      </c>
      <c r="C41" s="728">
        <f>SUM(C29:C40)</f>
        <v>651081.57814808236</v>
      </c>
      <c r="D41" s="728">
        <f>SUM(D29:D40)</f>
        <v>667804</v>
      </c>
      <c r="E41" s="731">
        <f>SUM(E29:E40)</f>
        <v>666520</v>
      </c>
      <c r="F41" s="731">
        <f>SUM(F29:F40)</f>
        <v>669743</v>
      </c>
    </row>
    <row r="42" spans="2:10" ht="27.75" customHeight="1">
      <c r="B42" s="422" t="s">
        <v>57</v>
      </c>
      <c r="C42" s="728"/>
      <c r="D42" s="728"/>
      <c r="E42" s="731"/>
      <c r="F42" s="731"/>
    </row>
    <row r="43" spans="2:10" ht="27.75" customHeight="1">
      <c r="B43" s="192" t="s">
        <v>64</v>
      </c>
      <c r="C43" s="204">
        <v>52928</v>
      </c>
      <c r="D43" s="203">
        <v>47380</v>
      </c>
      <c r="E43" s="538">
        <v>48801</v>
      </c>
      <c r="F43" s="538">
        <v>49394</v>
      </c>
    </row>
    <row r="44" spans="2:10" ht="27.75" customHeight="1">
      <c r="B44" s="417" t="s">
        <v>62</v>
      </c>
      <c r="C44" s="418">
        <v>13421</v>
      </c>
      <c r="D44" s="418">
        <v>12923</v>
      </c>
      <c r="E44" s="539">
        <v>10885</v>
      </c>
      <c r="F44" s="539">
        <v>11181</v>
      </c>
    </row>
    <row r="45" spans="2:10" ht="27.75" customHeight="1">
      <c r="B45" s="425" t="s">
        <v>29</v>
      </c>
      <c r="C45" s="729">
        <f>SUM(C41:C44)</f>
        <v>717430.57814808236</v>
      </c>
      <c r="D45" s="729">
        <f>SUM(D41:D44)</f>
        <v>728107</v>
      </c>
      <c r="E45" s="727">
        <f>SUM(E41:E44)</f>
        <v>726206</v>
      </c>
      <c r="F45" s="727">
        <f>SUM(F41:F44)</f>
        <v>730318</v>
      </c>
      <c r="G45" s="430"/>
    </row>
    <row r="46" spans="2:10" ht="27.75" customHeight="1">
      <c r="B46" s="427" t="s">
        <v>43</v>
      </c>
      <c r="C46" s="729"/>
      <c r="D46" s="729"/>
      <c r="E46" s="727"/>
      <c r="F46" s="727"/>
      <c r="G46" s="430"/>
    </row>
    <row r="47" spans="2:10" ht="27.75" customHeight="1">
      <c r="B47" s="431"/>
      <c r="C47" s="129" t="s">
        <v>82</v>
      </c>
      <c r="D47" s="405"/>
      <c r="E47" s="432" t="s">
        <v>184</v>
      </c>
      <c r="F47" s="195"/>
      <c r="G47" s="430"/>
    </row>
    <row r="48" spans="2:10" ht="27.75" customHeight="1">
      <c r="B48" s="430"/>
    </row>
    <row r="49" spans="4:5" ht="27.75" customHeight="1">
      <c r="D49" s="390"/>
    </row>
    <row r="52" spans="4:5" ht="27.75" customHeight="1">
      <c r="E52" s="390"/>
    </row>
  </sheetData>
  <sheetProtection password="CC3B" sheet="1"/>
  <mergeCells count="22">
    <mergeCell ref="B2:F2"/>
    <mergeCell ref="B3:F3"/>
    <mergeCell ref="B25:F25"/>
    <mergeCell ref="B26:F26"/>
    <mergeCell ref="C18:C19"/>
    <mergeCell ref="D18:D19"/>
    <mergeCell ref="C22:C23"/>
    <mergeCell ref="D22:D23"/>
    <mergeCell ref="C4:F4"/>
    <mergeCell ref="C27:F27"/>
    <mergeCell ref="E18:E19"/>
    <mergeCell ref="F18:F19"/>
    <mergeCell ref="E22:E23"/>
    <mergeCell ref="F22:F23"/>
    <mergeCell ref="E41:E42"/>
    <mergeCell ref="F41:F42"/>
    <mergeCell ref="E45:E46"/>
    <mergeCell ref="F45:F46"/>
    <mergeCell ref="C41:C42"/>
    <mergeCell ref="D41:D42"/>
    <mergeCell ref="C45:C46"/>
    <mergeCell ref="D45:D46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P65"/>
  <sheetViews>
    <sheetView showGridLines="0" view="pageBreakPreview" zoomScale="85" zoomScaleNormal="80" zoomScaleSheetLayoutView="85" workbookViewId="0">
      <selection activeCell="G13" sqref="G13"/>
    </sheetView>
  </sheetViews>
  <sheetFormatPr defaultRowHeight="18"/>
  <cols>
    <col min="1" max="1" width="5.109375" style="79" customWidth="1"/>
    <col min="2" max="2" width="19.109375" style="76" customWidth="1"/>
    <col min="3" max="3" width="11.77734375" style="76" customWidth="1"/>
    <col min="4" max="4" width="14.33203125" style="76" customWidth="1"/>
    <col min="5" max="7" width="11.77734375" style="76" customWidth="1"/>
    <col min="8" max="9" width="11.77734375" style="79" customWidth="1"/>
    <col min="10" max="10" width="11" style="79" bestFit="1" customWidth="1"/>
    <col min="11" max="11" width="12.44140625" style="79" bestFit="1" customWidth="1"/>
    <col min="12" max="12" width="8.88671875" style="79"/>
    <col min="13" max="13" width="15.5546875" style="79" customWidth="1"/>
    <col min="14" max="14" width="0" style="79" hidden="1" customWidth="1"/>
    <col min="15" max="16384" width="8.88671875" style="79"/>
  </cols>
  <sheetData>
    <row r="1" spans="2:16" ht="18.75">
      <c r="H1" s="184"/>
      <c r="I1" s="184"/>
    </row>
    <row r="2" spans="2:16" s="187" customFormat="1" ht="24" customHeight="1">
      <c r="B2" s="14" t="s">
        <v>171</v>
      </c>
      <c r="C2" s="185"/>
      <c r="D2" s="185"/>
      <c r="E2" s="185"/>
      <c r="F2" s="185"/>
      <c r="G2" s="185"/>
      <c r="H2" s="186"/>
      <c r="I2" s="186"/>
    </row>
    <row r="3" spans="2:16" s="189" customFormat="1" ht="21.75" customHeight="1">
      <c r="B3" s="188" t="s">
        <v>172</v>
      </c>
      <c r="C3" s="185"/>
      <c r="D3" s="185"/>
      <c r="E3" s="185"/>
      <c r="F3" s="185"/>
      <c r="G3" s="185"/>
      <c r="H3" s="186"/>
      <c r="I3" s="186"/>
    </row>
    <row r="4" spans="2:16" s="191" customFormat="1" ht="18.75">
      <c r="B4" s="388" t="s">
        <v>41</v>
      </c>
      <c r="C4" s="377" t="s">
        <v>32</v>
      </c>
      <c r="D4" s="377" t="s">
        <v>33</v>
      </c>
      <c r="E4" s="377" t="s">
        <v>34</v>
      </c>
      <c r="F4" s="377" t="s">
        <v>35</v>
      </c>
      <c r="G4" s="377" t="s">
        <v>36</v>
      </c>
      <c r="H4" s="377" t="s">
        <v>30</v>
      </c>
      <c r="I4" s="377" t="s">
        <v>31</v>
      </c>
      <c r="J4" s="190"/>
    </row>
    <row r="5" spans="2:16" s="189" customFormat="1">
      <c r="B5" s="338" t="s">
        <v>42</v>
      </c>
      <c r="C5" s="338" t="s">
        <v>6</v>
      </c>
      <c r="D5" s="338" t="s">
        <v>7</v>
      </c>
      <c r="E5" s="338" t="s">
        <v>8</v>
      </c>
      <c r="F5" s="338" t="s">
        <v>9</v>
      </c>
      <c r="G5" s="338" t="s">
        <v>10</v>
      </c>
      <c r="H5" s="338" t="s">
        <v>37</v>
      </c>
      <c r="I5" s="338" t="s">
        <v>38</v>
      </c>
    </row>
    <row r="6" spans="2:16" s="189" customFormat="1">
      <c r="B6" s="192" t="s">
        <v>44</v>
      </c>
      <c r="C6" s="198"/>
      <c r="D6" s="198"/>
      <c r="E6" s="198"/>
      <c r="F6" s="199"/>
      <c r="G6" s="193"/>
      <c r="H6" s="194"/>
      <c r="I6" s="194"/>
    </row>
    <row r="7" spans="2:16" s="189" customFormat="1">
      <c r="B7" s="195" t="s">
        <v>45</v>
      </c>
      <c r="C7" s="196"/>
      <c r="D7" s="196"/>
      <c r="E7" s="196"/>
      <c r="F7" s="196"/>
      <c r="G7" s="196"/>
      <c r="H7" s="197"/>
      <c r="I7" s="197"/>
    </row>
    <row r="8" spans="2:16" s="189" customFormat="1">
      <c r="B8" s="195" t="s">
        <v>46</v>
      </c>
      <c r="C8" s="375"/>
      <c r="D8" s="198"/>
      <c r="E8" s="198"/>
      <c r="F8" s="199"/>
      <c r="G8" s="198"/>
      <c r="H8" s="194"/>
      <c r="I8" s="194"/>
    </row>
    <row r="9" spans="2:16" s="189" customFormat="1">
      <c r="B9" s="195" t="s">
        <v>47</v>
      </c>
      <c r="C9" s="196"/>
      <c r="D9" s="196"/>
      <c r="E9" s="196"/>
      <c r="F9" s="196"/>
      <c r="G9" s="196"/>
      <c r="H9" s="197"/>
      <c r="I9" s="197"/>
    </row>
    <row r="10" spans="2:16" s="189" customFormat="1">
      <c r="B10" s="195" t="s">
        <v>48</v>
      </c>
      <c r="C10" s="198"/>
      <c r="D10" s="198"/>
      <c r="E10" s="198"/>
      <c r="F10" s="199"/>
      <c r="G10" s="198"/>
      <c r="H10" s="194"/>
      <c r="I10" s="194"/>
    </row>
    <row r="11" spans="2:16" s="189" customFormat="1">
      <c r="B11" s="195" t="s">
        <v>49</v>
      </c>
      <c r="C11" s="196"/>
      <c r="D11" s="196"/>
      <c r="E11" s="196"/>
      <c r="F11" s="196"/>
      <c r="G11" s="196"/>
      <c r="H11" s="197"/>
      <c r="I11" s="197"/>
    </row>
    <row r="12" spans="2:16" s="189" customFormat="1">
      <c r="B12" s="195" t="s">
        <v>50</v>
      </c>
      <c r="C12" s="198"/>
      <c r="D12" s="198"/>
      <c r="E12" s="198"/>
      <c r="F12" s="199"/>
      <c r="G12" s="193"/>
      <c r="H12" s="194"/>
      <c r="I12" s="194"/>
    </row>
    <row r="13" spans="2:16" s="189" customFormat="1">
      <c r="B13" s="195" t="s">
        <v>51</v>
      </c>
      <c r="C13" s="198"/>
      <c r="D13" s="198"/>
      <c r="E13" s="198"/>
      <c r="F13" s="199"/>
      <c r="G13" s="198"/>
      <c r="H13" s="194"/>
      <c r="I13" s="194"/>
      <c r="P13" s="374"/>
    </row>
    <row r="14" spans="2:16" s="189" customFormat="1">
      <c r="B14" s="192" t="s">
        <v>52</v>
      </c>
      <c r="C14" s="198"/>
      <c r="D14" s="198"/>
      <c r="E14" s="198"/>
      <c r="F14" s="199"/>
      <c r="G14" s="193"/>
      <c r="H14" s="194"/>
      <c r="I14" s="194"/>
    </row>
    <row r="15" spans="2:16" s="189" customFormat="1">
      <c r="B15" s="192" t="s">
        <v>53</v>
      </c>
      <c r="C15" s="198"/>
      <c r="D15" s="198"/>
      <c r="E15" s="198"/>
      <c r="F15" s="199"/>
      <c r="G15" s="193"/>
      <c r="H15" s="194"/>
      <c r="I15" s="194"/>
    </row>
    <row r="16" spans="2:16" s="189" customFormat="1">
      <c r="B16" s="195" t="s">
        <v>54</v>
      </c>
      <c r="C16" s="196"/>
      <c r="D16" s="196"/>
      <c r="E16" s="196"/>
      <c r="F16" s="196"/>
      <c r="G16" s="193"/>
      <c r="H16" s="197"/>
      <c r="I16" s="197"/>
      <c r="J16" s="200"/>
      <c r="K16" s="201"/>
    </row>
    <row r="17" spans="2:11" s="189" customFormat="1" ht="21" customHeight="1">
      <c r="B17" s="192" t="s">
        <v>55</v>
      </c>
      <c r="C17" s="376"/>
      <c r="D17" s="193"/>
      <c r="E17" s="193"/>
      <c r="F17" s="193"/>
      <c r="G17" s="193"/>
      <c r="H17" s="193"/>
      <c r="I17" s="193"/>
    </row>
    <row r="18" spans="2:11" s="189" customFormat="1" ht="18" customHeight="1">
      <c r="B18" s="382" t="s">
        <v>56</v>
      </c>
      <c r="C18" s="383"/>
      <c r="D18" s="383"/>
      <c r="E18" s="383"/>
      <c r="F18" s="383"/>
      <c r="G18" s="383"/>
      <c r="H18" s="383"/>
      <c r="I18" s="383"/>
      <c r="J18" s="202"/>
      <c r="K18" s="202"/>
    </row>
    <row r="19" spans="2:11" s="172" customFormat="1" ht="21" customHeight="1">
      <c r="B19" s="384" t="s">
        <v>57</v>
      </c>
      <c r="C19" s="385"/>
      <c r="D19" s="386"/>
      <c r="E19" s="385"/>
      <c r="F19" s="385"/>
      <c r="G19" s="385"/>
      <c r="H19" s="385"/>
      <c r="I19" s="385"/>
    </row>
    <row r="20" spans="2:11" s="189" customFormat="1" ht="21" customHeight="1">
      <c r="B20" s="192" t="s">
        <v>64</v>
      </c>
      <c r="C20" s="204"/>
      <c r="D20" s="203"/>
      <c r="E20" s="204"/>
      <c r="F20" s="204"/>
      <c r="G20" s="204"/>
      <c r="H20" s="194"/>
      <c r="I20" s="194"/>
    </row>
    <row r="21" spans="2:11" s="172" customFormat="1" ht="21" customHeight="1">
      <c r="B21" s="192" t="s">
        <v>62</v>
      </c>
      <c r="C21" s="204"/>
      <c r="D21" s="204"/>
      <c r="E21" s="204"/>
      <c r="F21" s="204"/>
      <c r="G21" s="204"/>
      <c r="H21" s="194"/>
      <c r="I21" s="194"/>
      <c r="J21" s="205"/>
      <c r="K21" s="206"/>
    </row>
    <row r="22" spans="2:11" s="172" customFormat="1">
      <c r="B22" s="378" t="s">
        <v>29</v>
      </c>
      <c r="C22" s="379">
        <f t="shared" ref="C22:I22" si="0">SUM(C18:C21)</f>
        <v>0</v>
      </c>
      <c r="D22" s="379">
        <f t="shared" si="0"/>
        <v>0</v>
      </c>
      <c r="E22" s="379">
        <f t="shared" si="0"/>
        <v>0</v>
      </c>
      <c r="F22" s="379">
        <f t="shared" si="0"/>
        <v>0</v>
      </c>
      <c r="G22" s="379">
        <f t="shared" si="0"/>
        <v>0</v>
      </c>
      <c r="H22" s="379">
        <f t="shared" si="0"/>
        <v>0</v>
      </c>
      <c r="I22" s="379">
        <f t="shared" si="0"/>
        <v>0</v>
      </c>
      <c r="K22" s="207"/>
    </row>
    <row r="23" spans="2:11">
      <c r="B23" s="380" t="s">
        <v>43</v>
      </c>
      <c r="C23" s="381"/>
      <c r="D23" s="381"/>
      <c r="E23" s="381"/>
      <c r="F23" s="381"/>
      <c r="G23" s="381"/>
      <c r="H23" s="381"/>
      <c r="I23" s="381"/>
    </row>
    <row r="25" spans="2:11" ht="20.25">
      <c r="B25" s="14" t="s">
        <v>173</v>
      </c>
      <c r="C25" s="185"/>
      <c r="D25" s="185"/>
      <c r="E25" s="185"/>
      <c r="F25" s="185"/>
      <c r="G25" s="185"/>
      <c r="H25" s="186"/>
      <c r="I25" s="186"/>
    </row>
    <row r="26" spans="2:11" ht="20.25">
      <c r="B26" s="188" t="s">
        <v>174</v>
      </c>
      <c r="C26" s="185"/>
      <c r="D26" s="185"/>
      <c r="E26" s="185"/>
      <c r="F26" s="185"/>
      <c r="G26" s="185"/>
      <c r="H26" s="186"/>
      <c r="I26" s="186"/>
    </row>
    <row r="27" spans="2:11">
      <c r="B27" s="388" t="s">
        <v>41</v>
      </c>
      <c r="C27" s="377" t="s">
        <v>32</v>
      </c>
      <c r="D27" s="377" t="s">
        <v>33</v>
      </c>
      <c r="E27" s="377" t="s">
        <v>34</v>
      </c>
      <c r="F27" s="377" t="s">
        <v>35</v>
      </c>
      <c r="G27" s="377" t="s">
        <v>36</v>
      </c>
      <c r="H27" s="377" t="s">
        <v>30</v>
      </c>
      <c r="I27" s="377" t="s">
        <v>31</v>
      </c>
    </row>
    <row r="28" spans="2:11">
      <c r="B28" s="338" t="s">
        <v>42</v>
      </c>
      <c r="C28" s="338" t="s">
        <v>6</v>
      </c>
      <c r="D28" s="338" t="s">
        <v>7</v>
      </c>
      <c r="E28" s="338" t="s">
        <v>8</v>
      </c>
      <c r="F28" s="338" t="s">
        <v>9</v>
      </c>
      <c r="G28" s="338" t="s">
        <v>10</v>
      </c>
      <c r="H28" s="338" t="s">
        <v>37</v>
      </c>
      <c r="I28" s="338" t="s">
        <v>38</v>
      </c>
    </row>
    <row r="29" spans="2:11" ht="21" customHeight="1">
      <c r="B29" s="192" t="s">
        <v>44</v>
      </c>
      <c r="C29" s="198"/>
      <c r="D29" s="198"/>
      <c r="E29" s="198"/>
      <c r="F29" s="199"/>
      <c r="G29" s="193"/>
      <c r="H29" s="194"/>
      <c r="I29" s="194"/>
    </row>
    <row r="30" spans="2:11">
      <c r="B30" s="192" t="s">
        <v>45</v>
      </c>
      <c r="C30" s="198"/>
      <c r="D30" s="198"/>
      <c r="E30" s="198"/>
      <c r="F30" s="199"/>
      <c r="G30" s="196"/>
      <c r="H30" s="194"/>
      <c r="I30" s="194"/>
    </row>
    <row r="31" spans="2:11">
      <c r="B31" s="192" t="s">
        <v>46</v>
      </c>
      <c r="C31" s="198"/>
      <c r="D31" s="198"/>
      <c r="E31" s="198"/>
      <c r="F31" s="199"/>
      <c r="G31" s="198"/>
      <c r="H31" s="194"/>
      <c r="I31" s="194"/>
    </row>
    <row r="32" spans="2:11">
      <c r="B32" s="192" t="s">
        <v>47</v>
      </c>
      <c r="C32" s="198"/>
      <c r="D32" s="198"/>
      <c r="E32" s="198"/>
      <c r="F32" s="199"/>
      <c r="G32" s="198"/>
      <c r="H32" s="194"/>
      <c r="I32" s="194"/>
    </row>
    <row r="33" spans="2:13" ht="17.25" customHeight="1">
      <c r="B33" s="192" t="s">
        <v>48</v>
      </c>
      <c r="C33" s="198"/>
      <c r="D33" s="198"/>
      <c r="E33" s="198"/>
      <c r="F33" s="199"/>
      <c r="G33" s="196"/>
      <c r="H33" s="194"/>
      <c r="I33" s="194"/>
      <c r="K33" s="79">
        <v>2023</v>
      </c>
      <c r="M33" s="299" t="s">
        <v>150</v>
      </c>
    </row>
    <row r="34" spans="2:13">
      <c r="B34" s="192" t="s">
        <v>49</v>
      </c>
      <c r="C34" s="198"/>
      <c r="D34" s="198"/>
      <c r="E34" s="198"/>
      <c r="F34" s="199"/>
      <c r="G34" s="198"/>
      <c r="H34" s="194"/>
      <c r="I34" s="194"/>
    </row>
    <row r="35" spans="2:13">
      <c r="B35" s="192" t="s">
        <v>50</v>
      </c>
      <c r="C35" s="198"/>
      <c r="D35" s="198"/>
      <c r="E35" s="198"/>
      <c r="F35" s="199"/>
      <c r="G35" s="196"/>
      <c r="H35" s="194"/>
      <c r="I35" s="194"/>
    </row>
    <row r="36" spans="2:13">
      <c r="B36" s="192" t="s">
        <v>51</v>
      </c>
      <c r="C36" s="198"/>
      <c r="D36" s="198"/>
      <c r="E36" s="198"/>
      <c r="F36" s="199"/>
      <c r="G36" s="193"/>
      <c r="H36" s="194"/>
      <c r="I36" s="194"/>
    </row>
    <row r="37" spans="2:13">
      <c r="B37" s="192" t="s">
        <v>52</v>
      </c>
      <c r="C37" s="198"/>
      <c r="D37" s="198"/>
      <c r="E37" s="198"/>
      <c r="F37" s="199"/>
      <c r="G37" s="198"/>
      <c r="H37" s="194"/>
      <c r="I37" s="194"/>
    </row>
    <row r="38" spans="2:13">
      <c r="B38" s="192" t="s">
        <v>53</v>
      </c>
      <c r="C38" s="198"/>
      <c r="D38" s="198"/>
      <c r="E38" s="198"/>
      <c r="F38" s="199"/>
      <c r="G38" s="193"/>
      <c r="H38" s="194"/>
      <c r="I38" s="194"/>
    </row>
    <row r="39" spans="2:13">
      <c r="B39" s="192" t="s">
        <v>54</v>
      </c>
      <c r="C39" s="198"/>
      <c r="D39" s="198"/>
      <c r="E39" s="198"/>
      <c r="F39" s="199"/>
      <c r="G39" s="193"/>
      <c r="H39" s="194"/>
      <c r="I39" s="194"/>
    </row>
    <row r="40" spans="2:13">
      <c r="B40" s="192" t="s">
        <v>55</v>
      </c>
      <c r="C40" s="198"/>
      <c r="D40" s="198"/>
      <c r="E40" s="198"/>
      <c r="F40" s="199"/>
      <c r="G40" s="193"/>
      <c r="H40" s="194"/>
      <c r="I40" s="194"/>
    </row>
    <row r="41" spans="2:13">
      <c r="B41" s="192" t="s">
        <v>56</v>
      </c>
      <c r="C41" s="193"/>
      <c r="D41" s="193"/>
      <c r="E41" s="193"/>
      <c r="F41" s="193"/>
      <c r="G41" s="193"/>
      <c r="H41" s="193"/>
      <c r="I41" s="193"/>
    </row>
    <row r="42" spans="2:13">
      <c r="B42" s="382" t="s">
        <v>56</v>
      </c>
      <c r="C42" s="383"/>
      <c r="D42" s="383"/>
      <c r="E42" s="383"/>
      <c r="F42" s="383"/>
      <c r="G42" s="383"/>
      <c r="H42" s="383"/>
      <c r="I42" s="383"/>
    </row>
    <row r="43" spans="2:13" ht="18.75">
      <c r="B43" s="384" t="s">
        <v>57</v>
      </c>
      <c r="C43" s="385"/>
      <c r="D43" s="387"/>
      <c r="E43" s="385"/>
      <c r="F43" s="385"/>
      <c r="G43" s="385"/>
      <c r="H43" s="385"/>
      <c r="I43" s="385"/>
    </row>
    <row r="44" spans="2:13">
      <c r="B44" s="192" t="s">
        <v>64</v>
      </c>
      <c r="C44" s="204"/>
      <c r="D44" s="203"/>
      <c r="E44" s="204"/>
      <c r="F44" s="204"/>
      <c r="G44" s="204"/>
      <c r="H44" s="194"/>
      <c r="I44" s="194"/>
    </row>
    <row r="45" spans="2:13">
      <c r="B45" s="192" t="s">
        <v>62</v>
      </c>
      <c r="C45" s="204"/>
      <c r="D45" s="204"/>
      <c r="E45" s="204"/>
      <c r="F45" s="204"/>
      <c r="G45" s="204"/>
      <c r="H45" s="194"/>
      <c r="I45" s="194"/>
    </row>
    <row r="46" spans="2:13">
      <c r="B46" s="378" t="s">
        <v>29</v>
      </c>
      <c r="C46" s="379">
        <f t="shared" ref="C46:H46" si="1">SUM(C42:C45)</f>
        <v>0</v>
      </c>
      <c r="D46" s="379">
        <f t="shared" si="1"/>
        <v>0</v>
      </c>
      <c r="E46" s="379">
        <f t="shared" si="1"/>
        <v>0</v>
      </c>
      <c r="F46" s="379">
        <f t="shared" si="1"/>
        <v>0</v>
      </c>
      <c r="G46" s="379">
        <f t="shared" si="1"/>
        <v>0</v>
      </c>
      <c r="H46" s="379">
        <f t="shared" si="1"/>
        <v>0</v>
      </c>
      <c r="I46" s="379">
        <f>SUM(I42:I45)</f>
        <v>0</v>
      </c>
      <c r="J46" s="78"/>
    </row>
    <row r="47" spans="2:13">
      <c r="B47" s="380" t="s">
        <v>43</v>
      </c>
      <c r="C47" s="381"/>
      <c r="D47" s="381"/>
      <c r="E47" s="381"/>
      <c r="F47" s="381"/>
      <c r="G47" s="381"/>
      <c r="H47" s="381"/>
      <c r="I47" s="381"/>
      <c r="J47" s="78"/>
    </row>
    <row r="48" spans="2:13" ht="25.5" customHeight="1">
      <c r="B48" s="208"/>
      <c r="C48" s="209" t="s">
        <v>82</v>
      </c>
      <c r="D48" s="210"/>
      <c r="E48" s="77"/>
      <c r="F48" s="211" t="s">
        <v>146</v>
      </c>
      <c r="G48" s="77"/>
      <c r="H48" s="78"/>
      <c r="I48" s="212"/>
    </row>
    <row r="52" spans="5:5">
      <c r="E52" s="183" t="s">
        <v>80</v>
      </c>
    </row>
    <row r="64" spans="5:5" ht="45.75" customHeight="1"/>
    <row r="65" ht="45.75" customHeight="1"/>
  </sheetData>
  <phoneticPr fontId="0" type="noConversion"/>
  <printOptions horizontalCentered="1"/>
  <pageMargins left="0.25" right="0.25" top="0.75" bottom="0.75" header="0.3" footer="0.3"/>
  <pageSetup paperSize="9" scale="7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N52"/>
  <sheetViews>
    <sheetView showGridLines="0" view="pageBreakPreview" topLeftCell="A25" zoomScale="70" zoomScaleNormal="80" zoomScaleSheetLayoutView="70" zoomScalePageLayoutView="55" workbookViewId="0">
      <selection activeCell="AC46" sqref="AC46"/>
    </sheetView>
  </sheetViews>
  <sheetFormatPr defaultRowHeight="27.75" customHeight="1"/>
  <cols>
    <col min="1" max="1" width="5.109375" style="76" customWidth="1"/>
    <col min="2" max="2" width="22.88671875" style="76" customWidth="1"/>
    <col min="3" max="6" width="30.77734375" style="76" customWidth="1"/>
    <col min="7" max="7" width="11" style="76" bestFit="1" customWidth="1"/>
    <col min="8" max="8" width="12.44140625" style="76" bestFit="1" customWidth="1"/>
    <col min="9" max="9" width="8.88671875" style="76"/>
    <col min="10" max="10" width="15.5546875" style="76" customWidth="1"/>
    <col min="11" max="11" width="0" style="76" hidden="1" customWidth="1"/>
    <col min="12" max="16384" width="8.88671875" style="76"/>
  </cols>
  <sheetData>
    <row r="2" spans="2:14" s="400" customFormat="1" ht="27.75" customHeight="1">
      <c r="B2" s="733" t="s">
        <v>187</v>
      </c>
      <c r="C2" s="733"/>
      <c r="D2" s="733"/>
      <c r="E2" s="733"/>
      <c r="F2" s="733"/>
    </row>
    <row r="3" spans="2:14" s="398" customFormat="1" ht="27.75" customHeight="1">
      <c r="B3" s="734" t="s">
        <v>287</v>
      </c>
      <c r="C3" s="734"/>
      <c r="D3" s="734"/>
      <c r="E3" s="734"/>
      <c r="F3" s="734"/>
    </row>
    <row r="4" spans="2:14" s="398" customFormat="1" ht="27.75" customHeight="1">
      <c r="B4" s="388" t="s">
        <v>41</v>
      </c>
      <c r="C4" s="730" t="s">
        <v>175</v>
      </c>
      <c r="D4" s="730"/>
      <c r="E4" s="730"/>
      <c r="F4" s="730"/>
      <c r="G4" s="397"/>
    </row>
    <row r="5" spans="2:14" s="398" customFormat="1" ht="27.75" customHeight="1">
      <c r="B5" s="338" t="s">
        <v>42</v>
      </c>
      <c r="C5" s="401">
        <v>2021</v>
      </c>
      <c r="D5" s="401">
        <v>2022</v>
      </c>
      <c r="E5" s="401">
        <v>2023</v>
      </c>
      <c r="F5" s="401" t="s">
        <v>215</v>
      </c>
    </row>
    <row r="6" spans="2:14" s="398" customFormat="1" ht="27.75" customHeight="1">
      <c r="B6" s="402" t="s">
        <v>44</v>
      </c>
      <c r="C6" s="403">
        <v>4407</v>
      </c>
      <c r="D6" s="403">
        <v>7889</v>
      </c>
      <c r="E6" s="533">
        <v>8290</v>
      </c>
      <c r="F6" s="533">
        <v>8194</v>
      </c>
    </row>
    <row r="7" spans="2:14" s="398" customFormat="1" ht="27.75" customHeight="1">
      <c r="B7" s="195" t="s">
        <v>45</v>
      </c>
      <c r="C7" s="404">
        <v>50848.600000000006</v>
      </c>
      <c r="D7" s="404">
        <v>55203</v>
      </c>
      <c r="E7" s="534">
        <v>53646</v>
      </c>
      <c r="F7" s="534">
        <v>54939</v>
      </c>
    </row>
    <row r="8" spans="2:14" s="398" customFormat="1" ht="27.75" customHeight="1">
      <c r="B8" s="402" t="s">
        <v>46</v>
      </c>
      <c r="C8" s="403">
        <v>10190</v>
      </c>
      <c r="D8" s="403">
        <v>10953</v>
      </c>
      <c r="E8" s="533">
        <v>11587</v>
      </c>
      <c r="F8" s="533">
        <v>12153</v>
      </c>
    </row>
    <row r="9" spans="2:14" s="398" customFormat="1" ht="27.75" customHeight="1">
      <c r="B9" s="195" t="s">
        <v>47</v>
      </c>
      <c r="C9" s="404">
        <v>18569</v>
      </c>
      <c r="D9" s="404">
        <v>18392</v>
      </c>
      <c r="E9" s="534">
        <v>20741</v>
      </c>
      <c r="F9" s="534">
        <v>20196</v>
      </c>
    </row>
    <row r="10" spans="2:14" s="398" customFormat="1" ht="27.75" customHeight="1">
      <c r="B10" s="402" t="s">
        <v>48</v>
      </c>
      <c r="C10" s="403">
        <v>30253</v>
      </c>
      <c r="D10" s="403">
        <v>31228</v>
      </c>
      <c r="E10" s="533">
        <v>27479</v>
      </c>
      <c r="F10" s="533">
        <v>29233</v>
      </c>
    </row>
    <row r="11" spans="2:14" s="398" customFormat="1" ht="27.75" customHeight="1">
      <c r="B11" s="195" t="s">
        <v>49</v>
      </c>
      <c r="C11" s="404">
        <v>16316</v>
      </c>
      <c r="D11" s="404">
        <v>16412</v>
      </c>
      <c r="E11" s="534">
        <v>15629</v>
      </c>
      <c r="F11" s="534">
        <v>15416</v>
      </c>
    </row>
    <row r="12" spans="2:14" s="398" customFormat="1" ht="27.75" customHeight="1">
      <c r="B12" s="402" t="s">
        <v>50</v>
      </c>
      <c r="C12" s="403">
        <v>10461</v>
      </c>
      <c r="D12" s="403">
        <v>9619</v>
      </c>
      <c r="E12" s="533">
        <v>9543</v>
      </c>
      <c r="F12" s="533">
        <v>9694</v>
      </c>
    </row>
    <row r="13" spans="2:14" s="398" customFormat="1" ht="27.75" customHeight="1">
      <c r="B13" s="195" t="s">
        <v>51</v>
      </c>
      <c r="C13" s="404">
        <v>35731</v>
      </c>
      <c r="D13" s="404">
        <v>38458</v>
      </c>
      <c r="E13" s="534">
        <v>41453</v>
      </c>
      <c r="F13" s="534">
        <v>42260</v>
      </c>
      <c r="M13" s="405"/>
      <c r="N13" s="405"/>
    </row>
    <row r="14" spans="2:14" s="398" customFormat="1" ht="27.75" customHeight="1">
      <c r="B14" s="402" t="s">
        <v>52</v>
      </c>
      <c r="C14" s="403">
        <v>40649</v>
      </c>
      <c r="D14" s="403">
        <v>39696</v>
      </c>
      <c r="E14" s="533">
        <v>41416</v>
      </c>
      <c r="F14" s="533">
        <v>42173</v>
      </c>
      <c r="M14" s="405"/>
      <c r="N14" s="405"/>
    </row>
    <row r="15" spans="2:14" s="398" customFormat="1" ht="27.75" customHeight="1">
      <c r="B15" s="195" t="s">
        <v>53</v>
      </c>
      <c r="C15" s="404">
        <v>33874.000000000007</v>
      </c>
      <c r="D15" s="404">
        <v>37531</v>
      </c>
      <c r="E15" s="534">
        <v>38784</v>
      </c>
      <c r="F15" s="534">
        <v>40596</v>
      </c>
      <c r="M15" s="405"/>
      <c r="N15" s="405"/>
    </row>
    <row r="16" spans="2:14" s="398" customFormat="1" ht="27.75" customHeight="1">
      <c r="B16" s="402" t="s">
        <v>54</v>
      </c>
      <c r="C16" s="403">
        <v>33261</v>
      </c>
      <c r="D16" s="403">
        <v>32596</v>
      </c>
      <c r="E16" s="533">
        <v>30965</v>
      </c>
      <c r="F16" s="533">
        <v>30411</v>
      </c>
      <c r="G16" s="406"/>
      <c r="H16" s="407"/>
    </row>
    <row r="17" spans="2:9" s="398" customFormat="1" ht="27.75" customHeight="1">
      <c r="B17" s="195" t="s">
        <v>55</v>
      </c>
      <c r="C17" s="193">
        <v>81</v>
      </c>
      <c r="D17" s="193">
        <v>50</v>
      </c>
      <c r="E17" s="540">
        <v>146</v>
      </c>
      <c r="F17" s="540">
        <v>146</v>
      </c>
    </row>
    <row r="18" spans="2:9" s="398" customFormat="1" ht="27.75" customHeight="1">
      <c r="B18" s="408" t="s">
        <v>56</v>
      </c>
      <c r="C18" s="728">
        <f>SUM(C6:C17)</f>
        <v>284640.59999999998</v>
      </c>
      <c r="D18" s="728">
        <f>SUM(D6:D17)</f>
        <v>298027</v>
      </c>
      <c r="E18" s="731">
        <f>SUM(E6:E17)</f>
        <v>299679</v>
      </c>
      <c r="F18" s="731">
        <f>SUM(F6:F17)</f>
        <v>305411</v>
      </c>
    </row>
    <row r="19" spans="2:9" s="398" customFormat="1" ht="27.75" customHeight="1">
      <c r="B19" s="409" t="s">
        <v>57</v>
      </c>
      <c r="C19" s="728"/>
      <c r="D19" s="728"/>
      <c r="E19" s="731"/>
      <c r="F19" s="731"/>
    </row>
    <row r="20" spans="2:9" s="398" customFormat="1" ht="27.75" customHeight="1">
      <c r="B20" s="195" t="s">
        <v>64</v>
      </c>
      <c r="C20" s="203">
        <v>24681</v>
      </c>
      <c r="D20" s="203">
        <v>28252</v>
      </c>
      <c r="E20" s="536">
        <v>29099</v>
      </c>
      <c r="F20" s="536">
        <v>29229</v>
      </c>
    </row>
    <row r="21" spans="2:9" s="414" customFormat="1" ht="27.75" customHeight="1">
      <c r="B21" s="402" t="s">
        <v>62</v>
      </c>
      <c r="C21" s="410">
        <v>11632</v>
      </c>
      <c r="D21" s="410">
        <v>8858</v>
      </c>
      <c r="E21" s="537">
        <v>9482</v>
      </c>
      <c r="F21" s="537">
        <v>9570</v>
      </c>
      <c r="G21" s="411"/>
      <c r="H21" s="412"/>
      <c r="I21" s="413"/>
    </row>
    <row r="22" spans="2:9" s="414" customFormat="1" ht="27.75" customHeight="1">
      <c r="B22" s="378" t="s">
        <v>29</v>
      </c>
      <c r="C22" s="735">
        <f>SUM(C18:C21)</f>
        <v>320953.59999999998</v>
      </c>
      <c r="D22" s="735">
        <f>SUM(D18:D21)</f>
        <v>335137</v>
      </c>
      <c r="E22" s="732">
        <f>SUM(E18:E21)</f>
        <v>338260</v>
      </c>
      <c r="F22" s="732">
        <f>SUM(F18:F21)</f>
        <v>344210</v>
      </c>
      <c r="H22" s="415"/>
    </row>
    <row r="23" spans="2:9" ht="27.75" customHeight="1">
      <c r="B23" s="380" t="s">
        <v>43</v>
      </c>
      <c r="C23" s="735"/>
      <c r="D23" s="735"/>
      <c r="E23" s="732"/>
      <c r="F23" s="732"/>
    </row>
    <row r="25" spans="2:9" ht="27.75" customHeight="1">
      <c r="B25" s="733" t="s">
        <v>188</v>
      </c>
      <c r="C25" s="733"/>
      <c r="D25" s="733"/>
      <c r="E25" s="733"/>
      <c r="F25" s="733"/>
    </row>
    <row r="26" spans="2:9" ht="27.75" customHeight="1">
      <c r="B26" s="734" t="s">
        <v>288</v>
      </c>
      <c r="C26" s="734"/>
      <c r="D26" s="734"/>
      <c r="E26" s="734"/>
      <c r="F26" s="734"/>
    </row>
    <row r="27" spans="2:9" ht="27.75" customHeight="1">
      <c r="B27" s="388" t="s">
        <v>41</v>
      </c>
      <c r="C27" s="730" t="s">
        <v>175</v>
      </c>
      <c r="D27" s="730"/>
      <c r="E27" s="730"/>
      <c r="F27" s="730"/>
    </row>
    <row r="28" spans="2:9" ht="27.75" customHeight="1">
      <c r="B28" s="338" t="s">
        <v>42</v>
      </c>
      <c r="C28" s="401">
        <v>2021</v>
      </c>
      <c r="D28" s="401">
        <v>2022</v>
      </c>
      <c r="E28" s="401">
        <v>2023</v>
      </c>
      <c r="F28" s="401" t="s">
        <v>215</v>
      </c>
    </row>
    <row r="29" spans="2:9" ht="27.75" customHeight="1">
      <c r="B29" s="402" t="s">
        <v>44</v>
      </c>
      <c r="C29" s="403">
        <v>4555</v>
      </c>
      <c r="D29" s="403">
        <v>6405.9999999999873</v>
      </c>
      <c r="E29" s="533">
        <v>6459</v>
      </c>
      <c r="F29" s="533">
        <v>6401</v>
      </c>
    </row>
    <row r="30" spans="2:9" ht="27.75" customHeight="1">
      <c r="B30" s="195" t="s">
        <v>45</v>
      </c>
      <c r="C30" s="404">
        <v>13878</v>
      </c>
      <c r="D30" s="404">
        <v>10878</v>
      </c>
      <c r="E30" s="534">
        <v>15161</v>
      </c>
      <c r="F30" s="534">
        <v>14666</v>
      </c>
    </row>
    <row r="31" spans="2:9" ht="27.75" customHeight="1">
      <c r="B31" s="402" t="s">
        <v>46</v>
      </c>
      <c r="C31" s="403">
        <v>4434</v>
      </c>
      <c r="D31" s="403">
        <v>4322</v>
      </c>
      <c r="E31" s="533">
        <v>4812</v>
      </c>
      <c r="F31" s="533">
        <v>5023</v>
      </c>
    </row>
    <row r="32" spans="2:9" ht="27.75" customHeight="1">
      <c r="B32" s="195" t="s">
        <v>47</v>
      </c>
      <c r="C32" s="404">
        <v>3204</v>
      </c>
      <c r="D32" s="404">
        <v>3346</v>
      </c>
      <c r="E32" s="534">
        <v>4860</v>
      </c>
      <c r="F32" s="534">
        <v>4627</v>
      </c>
    </row>
    <row r="33" spans="2:10" ht="27.75" customHeight="1">
      <c r="B33" s="402" t="s">
        <v>48</v>
      </c>
      <c r="C33" s="403">
        <v>12088</v>
      </c>
      <c r="D33" s="403">
        <v>10207</v>
      </c>
      <c r="E33" s="533">
        <v>10745</v>
      </c>
      <c r="F33" s="533">
        <v>11416</v>
      </c>
      <c r="J33" s="416" t="s">
        <v>216</v>
      </c>
    </row>
    <row r="34" spans="2:10" ht="27.75" customHeight="1">
      <c r="B34" s="195" t="s">
        <v>49</v>
      </c>
      <c r="C34" s="404">
        <v>16506</v>
      </c>
      <c r="D34" s="404">
        <v>17232</v>
      </c>
      <c r="E34" s="534">
        <v>16703</v>
      </c>
      <c r="F34" s="534">
        <v>16100</v>
      </c>
    </row>
    <row r="35" spans="2:10" ht="27.75" customHeight="1">
      <c r="B35" s="402" t="s">
        <v>50</v>
      </c>
      <c r="C35" s="403">
        <v>7871</v>
      </c>
      <c r="D35" s="403">
        <v>10988</v>
      </c>
      <c r="E35" s="533">
        <v>10873</v>
      </c>
      <c r="F35" s="533">
        <v>10667</v>
      </c>
    </row>
    <row r="36" spans="2:10" ht="27.75" customHeight="1">
      <c r="B36" s="195" t="s">
        <v>51</v>
      </c>
      <c r="C36" s="404">
        <v>18135</v>
      </c>
      <c r="D36" s="404">
        <v>20251</v>
      </c>
      <c r="E36" s="534">
        <v>26356</v>
      </c>
      <c r="F36" s="534">
        <v>25993</v>
      </c>
    </row>
    <row r="37" spans="2:10" ht="27.75" customHeight="1">
      <c r="B37" s="402" t="s">
        <v>52</v>
      </c>
      <c r="C37" s="403">
        <v>20996</v>
      </c>
      <c r="D37" s="403">
        <v>18319</v>
      </c>
      <c r="E37" s="533">
        <v>11858</v>
      </c>
      <c r="F37" s="533">
        <v>11951</v>
      </c>
    </row>
    <row r="38" spans="2:10" ht="27.75" customHeight="1">
      <c r="B38" s="195" t="s">
        <v>53</v>
      </c>
      <c r="C38" s="404">
        <v>7579</v>
      </c>
      <c r="D38" s="404">
        <v>9293.0000000000018</v>
      </c>
      <c r="E38" s="534">
        <v>6625</v>
      </c>
      <c r="F38" s="534">
        <v>6678</v>
      </c>
    </row>
    <row r="39" spans="2:10" ht="27.75" customHeight="1">
      <c r="B39" s="402" t="s">
        <v>54</v>
      </c>
      <c r="C39" s="403">
        <v>23728</v>
      </c>
      <c r="D39" s="403">
        <v>23253</v>
      </c>
      <c r="E39" s="533">
        <v>22090</v>
      </c>
      <c r="F39" s="533">
        <v>21566</v>
      </c>
    </row>
    <row r="40" spans="2:10" ht="27.75" customHeight="1">
      <c r="B40" s="195" t="s">
        <v>55</v>
      </c>
      <c r="C40" s="404">
        <v>7</v>
      </c>
      <c r="D40" s="404" t="s">
        <v>77</v>
      </c>
      <c r="E40" s="534" t="s">
        <v>77</v>
      </c>
      <c r="F40" s="534" t="s">
        <v>77</v>
      </c>
    </row>
    <row r="41" spans="2:10" ht="27.75" customHeight="1">
      <c r="B41" s="408" t="s">
        <v>56</v>
      </c>
      <c r="C41" s="728">
        <f>SUM(C29:C40)</f>
        <v>132981</v>
      </c>
      <c r="D41" s="728">
        <f>SUM(D29:D40)</f>
        <v>134495</v>
      </c>
      <c r="E41" s="731">
        <f>SUM(E29:E40)</f>
        <v>136542</v>
      </c>
      <c r="F41" s="731">
        <f>SUM(F29:F40)</f>
        <v>135088</v>
      </c>
    </row>
    <row r="42" spans="2:10" ht="27.75" customHeight="1">
      <c r="B42" s="409" t="s">
        <v>57</v>
      </c>
      <c r="C42" s="728"/>
      <c r="D42" s="728"/>
      <c r="E42" s="731"/>
      <c r="F42" s="731"/>
    </row>
    <row r="43" spans="2:10" ht="27.75" customHeight="1">
      <c r="B43" s="192" t="s">
        <v>64</v>
      </c>
      <c r="C43" s="204">
        <v>1334</v>
      </c>
      <c r="D43" s="203">
        <v>1931</v>
      </c>
      <c r="E43" s="538">
        <v>1988</v>
      </c>
      <c r="F43" s="538">
        <v>1968</v>
      </c>
    </row>
    <row r="44" spans="2:10" ht="27.75" customHeight="1">
      <c r="B44" s="417" t="s">
        <v>62</v>
      </c>
      <c r="C44" s="418">
        <v>2454</v>
      </c>
      <c r="D44" s="418">
        <v>2094</v>
      </c>
      <c r="E44" s="539">
        <v>2499</v>
      </c>
      <c r="F44" s="539">
        <v>2337</v>
      </c>
    </row>
    <row r="45" spans="2:10" ht="27.75" customHeight="1">
      <c r="B45" s="378" t="s">
        <v>29</v>
      </c>
      <c r="C45" s="729">
        <f>SUM(C41:C44)</f>
        <v>136769</v>
      </c>
      <c r="D45" s="729">
        <f>SUM(D41:D44)</f>
        <v>138520</v>
      </c>
      <c r="E45" s="727">
        <f>SUM(E41:E44)</f>
        <v>141029</v>
      </c>
      <c r="F45" s="727">
        <f>SUM(F41:F44)</f>
        <v>139393</v>
      </c>
      <c r="G45" s="208"/>
    </row>
    <row r="46" spans="2:10" ht="27.75" customHeight="1">
      <c r="B46" s="380" t="s">
        <v>43</v>
      </c>
      <c r="C46" s="729"/>
      <c r="D46" s="729"/>
      <c r="E46" s="727"/>
      <c r="F46" s="727"/>
      <c r="G46" s="208"/>
    </row>
    <row r="47" spans="2:10" ht="27.75" customHeight="1">
      <c r="B47" s="389"/>
      <c r="C47" s="370" t="s">
        <v>82</v>
      </c>
      <c r="D47" s="399"/>
      <c r="E47" s="373" t="s">
        <v>184</v>
      </c>
      <c r="F47" s="195"/>
      <c r="G47" s="208"/>
    </row>
    <row r="48" spans="2:10" ht="27.75" customHeight="1">
      <c r="B48" s="208"/>
    </row>
    <row r="49" spans="4:5" ht="27.75" customHeight="1">
      <c r="D49" s="390"/>
    </row>
    <row r="52" spans="4:5" ht="27.75" customHeight="1">
      <c r="E52" s="183"/>
    </row>
  </sheetData>
  <sheetProtection password="CC3B" sheet="1"/>
  <mergeCells count="22">
    <mergeCell ref="C45:C46"/>
    <mergeCell ref="D45:D46"/>
    <mergeCell ref="E41:E42"/>
    <mergeCell ref="F41:F42"/>
    <mergeCell ref="E45:E46"/>
    <mergeCell ref="F45:F46"/>
    <mergeCell ref="B25:F25"/>
    <mergeCell ref="F22:F23"/>
    <mergeCell ref="B26:F26"/>
    <mergeCell ref="C27:F27"/>
    <mergeCell ref="C41:C42"/>
    <mergeCell ref="D41:D42"/>
    <mergeCell ref="B2:F2"/>
    <mergeCell ref="B3:F3"/>
    <mergeCell ref="C4:F4"/>
    <mergeCell ref="C18:C19"/>
    <mergeCell ref="D18:D19"/>
    <mergeCell ref="C22:C23"/>
    <mergeCell ref="D22:D23"/>
    <mergeCell ref="E18:E19"/>
    <mergeCell ref="F18:F19"/>
    <mergeCell ref="E22:E23"/>
  </mergeCells>
  <printOptions horizontalCentered="1"/>
  <pageMargins left="0" right="0" top="0.35433070866141736" bottom="0.35433070866141736" header="0.31496062992125984" footer="0.31496062992125984"/>
  <pageSetup paperSize="9" scale="5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27</vt:i4>
      </vt:variant>
    </vt:vector>
  </HeadingPairs>
  <TitlesOfParts>
    <vt:vector size="53" baseType="lpstr">
      <vt:lpstr>1.1 - 1.3_ DONE</vt:lpstr>
      <vt:lpstr>1.4 - 1.5_DONE</vt:lpstr>
      <vt:lpstr>1.6 -1.7_DONE</vt:lpstr>
      <vt:lpstr>1.8_DONE</vt:lpstr>
      <vt:lpstr>1.11_DONE</vt:lpstr>
      <vt:lpstr>1.12_DONE (2)</vt:lpstr>
      <vt:lpstr>1.1 - 1.2 BIL LEM &amp; KER_DONE </vt:lpstr>
      <vt:lpstr>1.1 - 1.2_DONE</vt:lpstr>
      <vt:lpstr>1.3 - 1.4 BIL KBG &amp; BER_DONE</vt:lpstr>
      <vt:lpstr>1.5 - 1.6 BIL AYM &amp; ITK_DONE</vt:lpstr>
      <vt:lpstr>1.7 BIL BABI_DONE</vt:lpstr>
      <vt:lpstr>1.21 MALAY_NILDG_DONE</vt:lpstr>
      <vt:lpstr>1.8 SUA_BEEF_DONE</vt:lpstr>
      <vt:lpstr>1.9 SUA_MUTTON_DONE</vt:lpstr>
      <vt:lpstr>1.10 SUA_PORK_DONE</vt:lpstr>
      <vt:lpstr>1.11 SUA_CHICKEN MEAT_DONE</vt:lpstr>
      <vt:lpstr>1.12 SUA_DUCK MEAT_DONE</vt:lpstr>
      <vt:lpstr>1.13 SUA_EGG_DONE</vt:lpstr>
      <vt:lpstr>1.14 SUA_FRESH MILK_DONE</vt:lpstr>
      <vt:lpstr>1.15 - 1.16_DONE</vt:lpstr>
      <vt:lpstr>1.17 - 1.18 BIL ANGSA&amp;PUYUH</vt:lpstr>
      <vt:lpstr>1.19 - 1.20 BIL SEL&amp;BEL </vt:lpstr>
      <vt:lpstr>1.21 - 1.22 BIL UNTA&amp;MUTR</vt:lpstr>
      <vt:lpstr>1.23 - 1.24 BIL KUD&amp;RUS</vt:lpstr>
      <vt:lpstr>1.25 BIL ARNAB</vt:lpstr>
      <vt:lpstr>1.26 PPIT_DONE</vt:lpstr>
      <vt:lpstr>'1.1 - 1.2 BIL LEM &amp; KER_DONE '!Print_Area</vt:lpstr>
      <vt:lpstr>'1.1 - 1.2_DONE'!Print_Area</vt:lpstr>
      <vt:lpstr>'1.1 - 1.3_ DONE'!Print_Area</vt:lpstr>
      <vt:lpstr>'1.10 SUA_PORK_DONE'!Print_Area</vt:lpstr>
      <vt:lpstr>'1.11 SUA_CHICKEN MEAT_DONE'!Print_Area</vt:lpstr>
      <vt:lpstr>'1.11_DONE'!Print_Area</vt:lpstr>
      <vt:lpstr>'1.12 SUA_DUCK MEAT_DONE'!Print_Area</vt:lpstr>
      <vt:lpstr>'1.12_DONE (2)'!Print_Area</vt:lpstr>
      <vt:lpstr>'1.13 SUA_EGG_DONE'!Print_Area</vt:lpstr>
      <vt:lpstr>'1.14 SUA_FRESH MILK_DONE'!Print_Area</vt:lpstr>
      <vt:lpstr>'1.15 - 1.16_DONE'!Print_Area</vt:lpstr>
      <vt:lpstr>'1.17 - 1.18 BIL ANGSA&amp;PUYUH'!Print_Area</vt:lpstr>
      <vt:lpstr>'1.19 - 1.20 BIL SEL&amp;BEL '!Print_Area</vt:lpstr>
      <vt:lpstr>'1.21 - 1.22 BIL UNTA&amp;MUTR'!Print_Area</vt:lpstr>
      <vt:lpstr>'1.21 MALAY_NILDG_DONE'!Print_Area</vt:lpstr>
      <vt:lpstr>'1.23 - 1.24 BIL KUD&amp;RUS'!Print_Area</vt:lpstr>
      <vt:lpstr>'1.25 BIL ARNAB'!Print_Area</vt:lpstr>
      <vt:lpstr>'1.26 PPIT_DONE'!Print_Area</vt:lpstr>
      <vt:lpstr>'1.3 - 1.4 BIL KBG &amp; BER_DONE'!Print_Area</vt:lpstr>
      <vt:lpstr>'1.4 - 1.5_DONE'!Print_Area</vt:lpstr>
      <vt:lpstr>'1.5 - 1.6 BIL AYM &amp; ITK_DONE'!Print_Area</vt:lpstr>
      <vt:lpstr>'1.6 -1.7_DONE'!Print_Area</vt:lpstr>
      <vt:lpstr>'1.7 BIL BABI_DONE'!Print_Area</vt:lpstr>
      <vt:lpstr>'1.8 SUA_BEEF_DONE'!Print_Area</vt:lpstr>
      <vt:lpstr>'1.8_DONE'!Print_Area</vt:lpstr>
      <vt:lpstr>'1.9 SUA_MUTTON_DONE'!Print_Area</vt:lpstr>
      <vt:lpstr>'1.26 PPIT_DONE'!Print_Titles</vt:lpstr>
    </vt:vector>
  </TitlesOfParts>
  <Company>dvs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HPdemo</cp:lastModifiedBy>
  <cp:lastPrinted>2024-11-25T06:10:34Z</cp:lastPrinted>
  <dcterms:created xsi:type="dcterms:W3CDTF">2002-10-01T09:06:21Z</dcterms:created>
  <dcterms:modified xsi:type="dcterms:W3CDTF">2024-11-28T01:16:51Z</dcterms:modified>
</cp:coreProperties>
</file>